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js38365\Work Folders\Downloads\"/>
    </mc:Choice>
  </mc:AlternateContent>
  <xr:revisionPtr revIDLastSave="0" documentId="13_ncr:1_{3C4BF461-0D8D-4B44-9321-ED6534BB86EB}" xr6:coauthVersionLast="47" xr6:coauthVersionMax="47" xr10:uidLastSave="{00000000-0000-0000-0000-000000000000}"/>
  <workbookProtection workbookAlgorithmName="SHA-512" workbookHashValue="r+WYUOUUCrPCxtbZyxKEFuhP2D/xiDwGmXYX7Q7drxLrJ0RPda4IBh2ZEZiNbHurkwCXp1pHtabSTLopuXbwoA==" workbookSaltValue="+/GUqktxSR0dyxuxaZAGeQ==" workbookSpinCount="100000" lockStructure="1"/>
  <bookViews>
    <workbookView xWindow="57480" yWindow="-60" windowWidth="29040" windowHeight="15840" xr2:uid="{00000000-000D-0000-FFFF-FFFF00000000}"/>
  </bookViews>
  <sheets>
    <sheet name="Stats input" sheetId="1" r:id="rId1"/>
    <sheet name="OU Use" sheetId="4" r:id="rId2"/>
    <sheet name="List" sheetId="3" r:id="rId3"/>
  </sheets>
  <definedNames>
    <definedName name="Award_Types">'Stats input'!$O$85:$O$94</definedName>
    <definedName name="Mode">'Stats input'!$N$5:$N$7</definedName>
    <definedName name="_xlnm.Print_Area" localSheetId="0">'Stats input'!$A$1:$M$116</definedName>
    <definedName name="Subject_areas">'Stats input'!$O$2:$O$8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4" i="1" l="1"/>
  <c r="B65" i="1"/>
  <c r="B50" i="1"/>
  <c r="E65" i="1" l="1"/>
  <c r="D65" i="1"/>
  <c r="C65" i="1"/>
  <c r="G80" i="1" l="1"/>
  <c r="F88" i="1"/>
  <c r="F89" i="1" l="1"/>
  <c r="F90" i="1"/>
  <c r="BY3" i="4" l="1"/>
  <c r="BZ3" i="4"/>
  <c r="B27" i="1"/>
  <c r="B19" i="1"/>
  <c r="B33" i="1" l="1"/>
  <c r="W3" i="4" s="1"/>
  <c r="AS3" i="4"/>
  <c r="BL3" i="4"/>
  <c r="BJ3" i="4"/>
  <c r="A3" i="4"/>
  <c r="D3" i="4"/>
  <c r="C3" i="4"/>
  <c r="B3" i="4"/>
  <c r="F56" i="1"/>
  <c r="F58" i="1"/>
  <c r="AK3" i="4" s="1"/>
  <c r="F59" i="1"/>
  <c r="F60" i="1"/>
  <c r="AM3" i="4" s="1"/>
  <c r="F61" i="1"/>
  <c r="AN3" i="4" s="1"/>
  <c r="F62" i="1"/>
  <c r="AO3" i="4" s="1"/>
  <c r="F63" i="1"/>
  <c r="AP3" i="4" s="1"/>
  <c r="F64" i="1"/>
  <c r="AQ3" i="4" s="1"/>
  <c r="F57" i="1"/>
  <c r="AJ3" i="4" s="1"/>
  <c r="CM3" i="4"/>
  <c r="CL3" i="4"/>
  <c r="CJ3" i="4"/>
  <c r="CI3" i="4"/>
  <c r="CH3" i="4"/>
  <c r="CG3" i="4"/>
  <c r="CF3" i="4"/>
  <c r="CE3" i="4"/>
  <c r="CD3" i="4"/>
  <c r="CC3" i="4"/>
  <c r="CB3" i="4"/>
  <c r="CA3" i="4"/>
  <c r="BH3" i="4"/>
  <c r="BI3" i="4"/>
  <c r="BK3" i="4"/>
  <c r="BG3" i="4"/>
  <c r="BC3" i="4"/>
  <c r="BD3" i="4"/>
  <c r="BE3" i="4"/>
  <c r="BF3" i="4"/>
  <c r="BB3" i="4"/>
  <c r="AX3" i="4"/>
  <c r="AY3" i="4"/>
  <c r="AZ3" i="4"/>
  <c r="BA3" i="4"/>
  <c r="AW3" i="4"/>
  <c r="BV3" i="4"/>
  <c r="BW3" i="4"/>
  <c r="BX3" i="4"/>
  <c r="BU3" i="4"/>
  <c r="BR3" i="4"/>
  <c r="BS3" i="4"/>
  <c r="BT3" i="4"/>
  <c r="BQ3" i="4"/>
  <c r="BN3" i="4"/>
  <c r="BO3" i="4"/>
  <c r="BP3" i="4"/>
  <c r="BM3" i="4"/>
  <c r="AU3" i="4"/>
  <c r="AT3" i="4"/>
  <c r="AG3" i="4"/>
  <c r="AF3" i="4"/>
  <c r="AD3" i="4"/>
  <c r="AC3" i="4"/>
  <c r="AB3" i="4"/>
  <c r="AA3" i="4"/>
  <c r="Z3" i="4"/>
  <c r="Y3" i="4"/>
  <c r="X3" i="4"/>
  <c r="V3" i="4"/>
  <c r="U3" i="4"/>
  <c r="T3" i="4"/>
  <c r="S3" i="4"/>
  <c r="R3" i="4"/>
  <c r="Q3" i="4"/>
  <c r="P3" i="4"/>
  <c r="O3" i="4"/>
  <c r="N3" i="4"/>
  <c r="L3" i="4"/>
  <c r="M3" i="4"/>
  <c r="K3" i="4"/>
  <c r="I3" i="4"/>
  <c r="H3" i="4"/>
  <c r="G3" i="4"/>
  <c r="F3" i="4"/>
  <c r="E3" i="4"/>
  <c r="AV3" i="4"/>
  <c r="B104" i="1"/>
  <c r="B111" i="1" s="1"/>
  <c r="CK3" i="4" s="1"/>
  <c r="B114" i="1"/>
  <c r="AH3" i="4"/>
  <c r="B36" i="1"/>
  <c r="B44" i="1" s="1"/>
  <c r="AE3" i="4" s="1"/>
  <c r="J3" i="4"/>
  <c r="G81" i="1"/>
  <c r="G82" i="1"/>
  <c r="AL3" i="4"/>
  <c r="AI3" i="4" l="1"/>
  <c r="F65" i="1"/>
  <c r="AR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AACS-PCST OEM Windows Install</author>
    <author>tc={A9152047-F737-42BA-A25A-A060CD623027}</author>
  </authors>
  <commentList>
    <comment ref="A16" authorId="0" shapeId="0" xr:uid="{00000000-0006-0000-0000-000001000000}">
      <text>
        <r>
          <rPr>
            <b/>
            <sz val="12"/>
            <color indexed="62"/>
            <rFont val="Arial"/>
            <family val="2"/>
          </rPr>
          <t xml:space="preserve">Enrolled with advanced standing by AP(E)L 
</t>
        </r>
        <r>
          <rPr>
            <sz val="12"/>
            <color indexed="62"/>
            <rFont val="Arial"/>
            <family val="2"/>
          </rPr>
          <t>Number of students admitted beyond the normal entry point for the programme by accreditation of prior (experiential) learning. This should be a subset of the total number of students enrolled.</t>
        </r>
      </text>
    </comment>
    <comment ref="A55" authorId="0" shapeId="0" xr:uid="{00000000-0006-0000-0000-000002000000}">
      <text>
        <r>
          <rPr>
            <b/>
            <sz val="12"/>
            <color indexed="62"/>
            <rFont val="Arial"/>
            <family val="2"/>
          </rPr>
          <t xml:space="preserve">Progression and retention
</t>
        </r>
        <r>
          <rPr>
            <sz val="12"/>
            <color indexed="62"/>
            <rFont val="Arial"/>
            <family val="2"/>
          </rPr>
          <t xml:space="preserve">The Levels in these tables relate to National HE Credit Framework. See http://www.qaa.ac.uk/assuring-standards-and-quality/the-quality-code/academic-credit
</t>
        </r>
      </text>
    </comment>
    <comment ref="H63" authorId="1" shapeId="0" xr:uid="{A9152047-F737-42BA-A25A-A060CD623027}">
      <text>
        <t>[Threaded comment]
Your version of Excel allows you to read this threaded comment; however, any edits to it will get removed if the file is opened in a newer version of Excel. Learn more: https://go.microsoft.com/fwlink/?linkid=870924
Comment:
    In your narrative please provide confirmation of the number of students successful in re-sit/referral, or carrying a failed module,  but do not include them in the numbers here.</t>
      </text>
    </comment>
    <comment ref="C79" authorId="0" shapeId="0" xr:uid="{00000000-0006-0000-0000-000004000000}">
      <text>
        <r>
          <rPr>
            <sz val="12"/>
            <color indexed="18"/>
            <rFont val="Tahoma"/>
            <family val="2"/>
          </rPr>
          <t>Upper second</t>
        </r>
      </text>
    </comment>
    <comment ref="D79" authorId="0" shapeId="0" xr:uid="{00000000-0006-0000-0000-000005000000}">
      <text>
        <r>
          <rPr>
            <sz val="12"/>
            <color indexed="18"/>
            <rFont val="Tahoma"/>
            <family val="2"/>
          </rPr>
          <t>Lower second.</t>
        </r>
      </text>
    </comment>
    <comment ref="F79" authorId="0" shapeId="0" xr:uid="{00000000-0006-0000-0000-000006000000}">
      <text>
        <r>
          <rPr>
            <b/>
            <sz val="8"/>
            <color indexed="81"/>
            <rFont val="Tahoma"/>
            <family val="2"/>
          </rPr>
          <t>Includes Scottish Ordinary Degrees</t>
        </r>
      </text>
    </comment>
    <comment ref="A85" authorId="0" shapeId="0" xr:uid="{00000000-0006-0000-0000-000007000000}">
      <text>
        <r>
          <rPr>
            <sz val="12"/>
            <color indexed="12"/>
            <rFont val="Arial"/>
            <family val="2"/>
          </rPr>
          <t>Please refer to the regulations for the award in question for the grades which may be awarded.</t>
        </r>
      </text>
    </comment>
    <comment ref="A116" authorId="0" shapeId="0" xr:uid="{00000000-0006-0000-0000-000008000000}">
      <text>
        <r>
          <rPr>
            <b/>
            <sz val="12"/>
            <color indexed="62"/>
            <rFont val="Arial"/>
            <family val="2"/>
          </rPr>
          <t xml:space="preserve">Number with dyslexia 
</t>
        </r>
        <r>
          <rPr>
            <sz val="12"/>
            <color indexed="62"/>
            <rFont val="Arial"/>
            <family val="2"/>
          </rPr>
          <t>This is a subset of the total number of students known to have a disability</t>
        </r>
        <r>
          <rPr>
            <b/>
            <sz val="12"/>
            <color indexed="62"/>
            <rFont val="Arial"/>
            <family val="2"/>
          </rPr>
          <t>.</t>
        </r>
        <r>
          <rPr>
            <sz val="8"/>
            <color indexed="81"/>
            <rFont val="Tahoma"/>
            <family val="2"/>
          </rPr>
          <t xml:space="preserve">
</t>
        </r>
      </text>
    </comment>
  </commentList>
</comments>
</file>

<file path=xl/sharedStrings.xml><?xml version="1.0" encoding="utf-8"?>
<sst xmlns="http://schemas.openxmlformats.org/spreadsheetml/2006/main" count="305" uniqueCount="248">
  <si>
    <t>Title(s) of programme</t>
  </si>
  <si>
    <t>Academic year</t>
  </si>
  <si>
    <t>Subject area:</t>
  </si>
  <si>
    <r>
      <t>Table 1: Recruitment  (</t>
    </r>
    <r>
      <rPr>
        <i/>
        <u/>
        <sz val="12"/>
        <rFont val="Arial"/>
        <family val="2"/>
      </rPr>
      <t>New students only</t>
    </r>
    <r>
      <rPr>
        <b/>
        <i/>
        <sz val="12"/>
        <rFont val="Arial"/>
        <family val="2"/>
      </rPr>
      <t>)</t>
    </r>
  </si>
  <si>
    <t>Target</t>
  </si>
  <si>
    <t>Applied</t>
  </si>
  <si>
    <t>Offered Place</t>
  </si>
  <si>
    <t>Enrolled</t>
  </si>
  <si>
    <t>Enrolled with advanced standing through AP(E)L</t>
  </si>
  <si>
    <t>Number</t>
  </si>
  <si>
    <r>
      <t xml:space="preserve">Total no. of </t>
    </r>
    <r>
      <rPr>
        <b/>
        <i/>
        <u/>
        <sz val="11"/>
        <rFont val="Arial"/>
        <family val="2"/>
      </rPr>
      <t>new students</t>
    </r>
  </si>
  <si>
    <t xml:space="preserve"> GCSE/O Levels or equivalent</t>
  </si>
  <si>
    <t>AS Levels / A Levels or equivalent</t>
  </si>
  <si>
    <t>Baccalaureate (international and European)/Abitur or equivalent</t>
  </si>
  <si>
    <t>GNVQ, NVQ/SVQ level 3, Scottish Higher or equivalent</t>
  </si>
  <si>
    <t>HNC/HND or equivalent</t>
  </si>
  <si>
    <t>Foundation degree</t>
  </si>
  <si>
    <t>Institution’s own foundation programme or other Access programme or equivalent</t>
  </si>
  <si>
    <t>APL/APEL</t>
  </si>
  <si>
    <t>Bachelors Degree or equivalent</t>
  </si>
  <si>
    <t>UK Cert HE, UK Dip HE, or equivalent</t>
  </si>
  <si>
    <t>Postgraduate qualifications</t>
  </si>
  <si>
    <t>Not known</t>
  </si>
  <si>
    <t>Please specify others</t>
  </si>
  <si>
    <t>25-29</t>
  </si>
  <si>
    <t>30-39</t>
  </si>
  <si>
    <t>40-49</t>
  </si>
  <si>
    <t>50-59</t>
  </si>
  <si>
    <t>60-64</t>
  </si>
  <si>
    <t>&gt;65</t>
  </si>
  <si>
    <r>
      <t>Table 3: Age</t>
    </r>
    <r>
      <rPr>
        <sz val="11"/>
        <rFont val="Arial"/>
        <family val="2"/>
      </rPr>
      <t xml:space="preserve"> </t>
    </r>
    <r>
      <rPr>
        <i/>
        <sz val="12"/>
        <rFont val="Arial"/>
        <family val="2"/>
      </rPr>
      <t>(</t>
    </r>
    <r>
      <rPr>
        <i/>
        <u/>
        <sz val="12"/>
        <rFont val="Arial"/>
        <family val="2"/>
      </rPr>
      <t>New students only</t>
    </r>
    <r>
      <rPr>
        <i/>
        <sz val="12"/>
        <rFont val="Arial"/>
        <family val="2"/>
      </rPr>
      <t>) Census at point of entry</t>
    </r>
  </si>
  <si>
    <t>Total no. of students</t>
  </si>
  <si>
    <t>Information declined</t>
  </si>
  <si>
    <t xml:space="preserve">Male </t>
  </si>
  <si>
    <t>Female</t>
  </si>
  <si>
    <r>
      <t>Table 4: Sex</t>
    </r>
    <r>
      <rPr>
        <i/>
        <sz val="12"/>
        <rFont val="Arial"/>
        <family val="2"/>
      </rPr>
      <t xml:space="preserve"> (</t>
    </r>
    <r>
      <rPr>
        <i/>
        <u/>
        <sz val="12"/>
        <rFont val="Arial"/>
        <family val="2"/>
      </rPr>
      <t>New Students only</t>
    </r>
    <r>
      <rPr>
        <i/>
        <sz val="12"/>
        <rFont val="Arial"/>
        <family val="2"/>
      </rPr>
      <t>) Census at point of entry</t>
    </r>
  </si>
  <si>
    <t>Withdrawn</t>
  </si>
  <si>
    <t>Required to repeat year</t>
  </si>
  <si>
    <t>Failed</t>
  </si>
  <si>
    <t>Exiting with award</t>
  </si>
  <si>
    <t>Total</t>
  </si>
  <si>
    <t xml:space="preserve">Total number of appeals </t>
  </si>
  <si>
    <t>Number of appeals upheld</t>
  </si>
  <si>
    <t xml:space="preserve">Total number of complaints </t>
  </si>
  <si>
    <t>Number of complaints upheld</t>
  </si>
  <si>
    <t>Disciplinary cases (other than plagiarism)</t>
  </si>
  <si>
    <t>Plagiarism</t>
  </si>
  <si>
    <t>Total no. of graduates</t>
  </si>
  <si>
    <t>Employment</t>
  </si>
  <si>
    <t>Further study</t>
  </si>
  <si>
    <t>Data should be collected on a voluntary basis where this is not in contravention of the law of the country concerned.</t>
  </si>
  <si>
    <t>White</t>
  </si>
  <si>
    <t>Black</t>
  </si>
  <si>
    <t>Asian</t>
  </si>
  <si>
    <t>Chinese</t>
  </si>
  <si>
    <t>Other ethnic background</t>
  </si>
  <si>
    <t>Information refused</t>
  </si>
  <si>
    <t>Unknown</t>
  </si>
  <si>
    <r>
      <t>Table 10: Disability</t>
    </r>
    <r>
      <rPr>
        <sz val="11"/>
        <rFont val="Arial"/>
        <family val="2"/>
      </rPr>
      <t xml:space="preserve"> </t>
    </r>
    <r>
      <rPr>
        <i/>
        <sz val="12"/>
        <rFont val="Arial"/>
        <family val="2"/>
      </rPr>
      <t>(</t>
    </r>
    <r>
      <rPr>
        <i/>
        <u/>
        <sz val="12"/>
        <rFont val="Arial"/>
        <family val="2"/>
      </rPr>
      <t>New students only)</t>
    </r>
  </si>
  <si>
    <t>Total no. of new students</t>
  </si>
  <si>
    <t>Total known to have a disability (including dyslexia)</t>
  </si>
  <si>
    <t>Number with dyslexia</t>
  </si>
  <si>
    <t>Deferred</t>
  </si>
  <si>
    <t>Progressing</t>
  </si>
  <si>
    <t>Referred</t>
  </si>
  <si>
    <t>Transferred</t>
  </si>
  <si>
    <t>NQF 7</t>
  </si>
  <si>
    <t>NQF 6</t>
  </si>
  <si>
    <t xml:space="preserve">NQF 5 </t>
  </si>
  <si>
    <t>Mode of study</t>
  </si>
  <si>
    <r>
      <t>Table 9: Ethnic origin</t>
    </r>
    <r>
      <rPr>
        <sz val="11"/>
        <rFont val="Arial"/>
        <family val="2"/>
      </rPr>
      <t xml:space="preserve"> </t>
    </r>
    <r>
      <rPr>
        <sz val="12"/>
        <rFont val="Arial"/>
        <family val="2"/>
      </rPr>
      <t>(</t>
    </r>
    <r>
      <rPr>
        <i/>
        <u/>
        <sz val="12"/>
        <rFont val="Arial"/>
        <family val="2"/>
      </rPr>
      <t>New students only</t>
    </r>
    <r>
      <rPr>
        <u/>
        <sz val="12"/>
        <rFont val="Arial"/>
        <family val="2"/>
      </rPr>
      <t>)</t>
    </r>
    <r>
      <rPr>
        <sz val="12"/>
        <rFont val="Arial"/>
        <family val="2"/>
      </rPr>
      <t>.</t>
    </r>
    <r>
      <rPr>
        <sz val="11"/>
        <rFont val="Arial"/>
        <family val="2"/>
      </rPr>
      <t xml:space="preserve"> </t>
    </r>
  </si>
  <si>
    <t>Full time</t>
  </si>
  <si>
    <t>Part time</t>
  </si>
  <si>
    <t>Modes</t>
  </si>
  <si>
    <r>
      <t>Table 2: Educational qualifications</t>
    </r>
    <r>
      <rPr>
        <sz val="11"/>
        <rFont val="Arial"/>
        <family val="2"/>
      </rPr>
      <t xml:space="preserve">. </t>
    </r>
    <r>
      <rPr>
        <b/>
        <i/>
        <sz val="12"/>
        <rFont val="Arial"/>
        <family val="2"/>
      </rPr>
      <t>(</t>
    </r>
    <r>
      <rPr>
        <i/>
        <u/>
        <sz val="12"/>
        <rFont val="Arial"/>
        <family val="2"/>
      </rPr>
      <t>New students only</t>
    </r>
    <r>
      <rPr>
        <b/>
        <i/>
        <sz val="12"/>
        <rFont val="Arial"/>
        <family val="2"/>
      </rPr>
      <t>)  Highest qualification at point of entry</t>
    </r>
  </si>
  <si>
    <t>Award type</t>
  </si>
  <si>
    <t>2.i</t>
  </si>
  <si>
    <t>2.ii</t>
  </si>
  <si>
    <t>3rd</t>
  </si>
  <si>
    <t>Pass</t>
  </si>
  <si>
    <t>Please enter actual number</t>
  </si>
  <si>
    <t>NQF 4</t>
  </si>
  <si>
    <t>Other</t>
  </si>
  <si>
    <t>Information declined/no information</t>
  </si>
  <si>
    <t>Social Sciences</t>
  </si>
  <si>
    <t>Health and Social Care</t>
  </si>
  <si>
    <t>Science</t>
  </si>
  <si>
    <r>
      <t>Table 7A: Honour awards’ classifications</t>
    </r>
    <r>
      <rPr>
        <sz val="11"/>
        <rFont val="Arial"/>
        <family val="2"/>
      </rPr>
      <t>.</t>
    </r>
  </si>
  <si>
    <t>1st</t>
  </si>
  <si>
    <t>Merit</t>
  </si>
  <si>
    <r>
      <t xml:space="preserve">Total enrolled </t>
    </r>
    <r>
      <rPr>
        <i/>
        <sz val="11"/>
        <rFont val="Arial"/>
        <family val="2"/>
      </rPr>
      <t>(new and continuing) students</t>
    </r>
  </si>
  <si>
    <r>
      <t>Awards (</t>
    </r>
    <r>
      <rPr>
        <sz val="12"/>
        <rFont val="Arial"/>
        <family val="2"/>
      </rPr>
      <t>please complete either table 7A for honours awards or table 7B</t>
    </r>
    <r>
      <rPr>
        <b/>
        <sz val="12"/>
        <rFont val="Arial"/>
        <family val="2"/>
      </rPr>
      <t xml:space="preserve"> </t>
    </r>
    <r>
      <rPr>
        <sz val="12"/>
        <rFont val="Arial"/>
        <family val="2"/>
      </rPr>
      <t>for other awards</t>
    </r>
    <r>
      <rPr>
        <b/>
        <sz val="12"/>
        <rFont val="Arial"/>
        <family val="2"/>
      </rPr>
      <t>)</t>
    </r>
  </si>
  <si>
    <t>Only fill in the relevant column(s) relating to the programme in question.</t>
  </si>
  <si>
    <r>
      <t xml:space="preserve">Table 7B: Other awards </t>
    </r>
    <r>
      <rPr>
        <sz val="11"/>
        <rFont val="Arial (W1)"/>
      </rPr>
      <t>Only fill in the relevant column(s) relating to the programme in question.</t>
    </r>
  </si>
  <si>
    <t>Distinct-
ions</t>
  </si>
  <si>
    <t>Table 1</t>
  </si>
  <si>
    <t>Table 2</t>
  </si>
  <si>
    <t>Table 3</t>
  </si>
  <si>
    <t>Table 4</t>
  </si>
  <si>
    <t>Table 5A</t>
  </si>
  <si>
    <t>Table 6</t>
  </si>
  <si>
    <t>Table 7A</t>
  </si>
  <si>
    <t>Table 7B</t>
  </si>
  <si>
    <t>Table 8</t>
  </si>
  <si>
    <t>Table 9</t>
  </si>
  <si>
    <t>Table 10</t>
  </si>
  <si>
    <t>Business, Management and Law</t>
  </si>
  <si>
    <t>Education and Sports studies</t>
  </si>
  <si>
    <t>Fine Art</t>
  </si>
  <si>
    <t>Humanities</t>
  </si>
  <si>
    <t>Maths, Computing &amp; Technology</t>
  </si>
  <si>
    <t>Performing Arts</t>
  </si>
  <si>
    <t>Theology</t>
  </si>
  <si>
    <t>Inst</t>
  </si>
  <si>
    <t>Prog</t>
  </si>
  <si>
    <t>Subject</t>
  </si>
  <si>
    <t>Mode</t>
  </si>
  <si>
    <t>Offered</t>
  </si>
  <si>
    <t>Apel</t>
  </si>
  <si>
    <t>Total new</t>
  </si>
  <si>
    <t>GCSE</t>
  </si>
  <si>
    <t>AS/A</t>
  </si>
  <si>
    <t>Bacca'te</t>
  </si>
  <si>
    <t>GNVQ</t>
  </si>
  <si>
    <t>HNC/D</t>
  </si>
  <si>
    <t>FD</t>
  </si>
  <si>
    <t>Inst own</t>
  </si>
  <si>
    <t>BA/BSc</t>
  </si>
  <si>
    <t>Cert</t>
  </si>
  <si>
    <t>PG</t>
  </si>
  <si>
    <t>No info</t>
  </si>
  <si>
    <t>M</t>
  </si>
  <si>
    <t>F</t>
  </si>
  <si>
    <t>New &amp; cts students</t>
  </si>
  <si>
    <t>Repeat</t>
  </si>
  <si>
    <t>Exiting</t>
  </si>
  <si>
    <t>Tot grads</t>
  </si>
  <si>
    <t>Employed</t>
  </si>
  <si>
    <t>Study</t>
  </si>
  <si>
    <t>12-13 (1)</t>
  </si>
  <si>
    <t>12-13 (2i)</t>
  </si>
  <si>
    <t>12-13 (2.ii)</t>
  </si>
  <si>
    <t>12-13 (3)</t>
  </si>
  <si>
    <t>12-13 (P)</t>
  </si>
  <si>
    <t>11-12 (1)</t>
  </si>
  <si>
    <t>11-12 (2i)</t>
  </si>
  <si>
    <t>11-12 (2.ii)</t>
  </si>
  <si>
    <t>11-12 (3)</t>
  </si>
  <si>
    <t>11-12 (P)</t>
  </si>
  <si>
    <t>10-11 (1)</t>
  </si>
  <si>
    <t>10-11 (2i)</t>
  </si>
  <si>
    <t>10-11 (2.ii)</t>
  </si>
  <si>
    <t>10-11 (3)</t>
  </si>
  <si>
    <t>10-11 (P)</t>
  </si>
  <si>
    <t>12-13 (D)</t>
  </si>
  <si>
    <t>12-13 (M)</t>
  </si>
  <si>
    <t>12-13 (O)</t>
  </si>
  <si>
    <t>10-11 (D)</t>
  </si>
  <si>
    <t>10-11 (M)</t>
  </si>
  <si>
    <t>10-11 (O)</t>
  </si>
  <si>
    <t>11-12 (D)</t>
  </si>
  <si>
    <t>11-12 (M)</t>
  </si>
  <si>
    <t>11-12 (O)</t>
  </si>
  <si>
    <t>Appeals</t>
  </si>
  <si>
    <t xml:space="preserve">Complaints </t>
  </si>
  <si>
    <t>Complaints upheld</t>
  </si>
  <si>
    <t>Disciplinary</t>
  </si>
  <si>
    <t>Info refused</t>
  </si>
  <si>
    <t>Disabil</t>
  </si>
  <si>
    <t>dyslexia</t>
  </si>
  <si>
    <t>Award</t>
  </si>
  <si>
    <r>
      <t>Table 8: Appeals, complaints and disciplinaries. (</t>
    </r>
    <r>
      <rPr>
        <b/>
        <i/>
        <u/>
        <sz val="11"/>
        <rFont val="Arial (W1)"/>
      </rPr>
      <t>All students;</t>
    </r>
    <r>
      <rPr>
        <i/>
        <u/>
        <sz val="11"/>
        <rFont val="Arial (W1)"/>
      </rPr>
      <t xml:space="preserve"> new and continuing</t>
    </r>
    <r>
      <rPr>
        <sz val="11"/>
        <rFont val="Arial (W1)"/>
      </rPr>
      <t>)</t>
    </r>
  </si>
  <si>
    <r>
      <t xml:space="preserve">Table 5: </t>
    </r>
    <r>
      <rPr>
        <b/>
        <i/>
        <sz val="11"/>
        <rFont val="Arial"/>
        <family val="2"/>
      </rPr>
      <t>For programmes in England, Wales, Northern Ireland and overseas</t>
    </r>
    <r>
      <rPr>
        <b/>
        <sz val="11"/>
        <rFont val="Arial"/>
        <family val="2"/>
      </rPr>
      <t xml:space="preserve">. </t>
    </r>
    <r>
      <rPr>
        <i/>
        <sz val="12"/>
        <rFont val="Arial"/>
        <family val="2"/>
      </rPr>
      <t>(</t>
    </r>
    <r>
      <rPr>
        <i/>
        <u/>
        <sz val="12"/>
        <rFont val="Arial"/>
        <family val="2"/>
      </rPr>
      <t>All students</t>
    </r>
    <r>
      <rPr>
        <i/>
        <sz val="12"/>
        <rFont val="Arial"/>
        <family val="2"/>
      </rPr>
      <t>: new and continuing)</t>
    </r>
  </si>
  <si>
    <t>&lt;25</t>
  </si>
  <si>
    <r>
      <t>Table 6: Destination.</t>
    </r>
    <r>
      <rPr>
        <sz val="11"/>
        <rFont val="Arial"/>
        <family val="2"/>
      </rPr>
      <t xml:space="preserve"> Information should be given on the </t>
    </r>
    <r>
      <rPr>
        <u/>
        <sz val="11"/>
        <rFont val="Arial"/>
        <family val="2"/>
      </rPr>
      <t>most recent</t>
    </r>
    <r>
      <rPr>
        <sz val="11"/>
        <rFont val="Arial"/>
        <family val="2"/>
      </rPr>
      <t xml:space="preserve"> cohort completing the programme.  </t>
    </r>
  </si>
  <si>
    <t>It is recognised that institutions may wish to give further information on the destinations of their students, for example where it is known that they are actively seeking work.  Please give this information in your report rather than here.</t>
  </si>
  <si>
    <t>Appeals upheld</t>
  </si>
  <si>
    <t>Progression and Retention</t>
  </si>
  <si>
    <t>Name of institution</t>
  </si>
  <si>
    <t>Enter the number of students you hoped to enrol</t>
  </si>
  <si>
    <t>Enter the number of applications received for a place on this programme</t>
  </si>
  <si>
    <t>Enter the total number of applicants who were offered a place</t>
  </si>
  <si>
    <t>Enter the total number of students who actually enrolled</t>
  </si>
  <si>
    <t>Enter the total number of students enrolled above the standard entry point by recognition of prior (experiential) learning.  This will be a subset of the total number of the students enrolled</t>
  </si>
  <si>
    <r>
      <t xml:space="preserve">DO NOT enter anything in this cell - it will complete automatically.  </t>
    </r>
    <r>
      <rPr>
        <sz val="8"/>
        <color rgb="FF00B050"/>
        <rFont val="Arial"/>
        <family val="2"/>
      </rPr>
      <t>(This number should match the number of enrolled students in Table 1)</t>
    </r>
  </si>
  <si>
    <t>Enter the number of NEW students enrolling on this programme whose Highest Qualification on entry is GNVQ, NVQ/SVQ level 3, Scottish Higher or equivalent</t>
  </si>
  <si>
    <t>Enter the number of NEW students enrolling on this programme whose Highest Qualification on entry is GCSE/O Levels or equivalent</t>
  </si>
  <si>
    <t>Enter the number of NEW students enrolling on this programme whose Highest Qualification on entry is AS Levels/A Levels or equivalent</t>
  </si>
  <si>
    <t>Enter the number of NEW students enrolling on this programme whose Highest Qualification on entry is Baccalaureate (International and European) Abitur or equivalent</t>
  </si>
  <si>
    <t>Enter the number of NEW students enrolling on this programme whose Highest Qualification on entry is HNC/HND or equivalent</t>
  </si>
  <si>
    <t>Enter the number of NEW students enrolling on this programme whose Highest Qualification on entry is Foundation Degree or equivalent</t>
  </si>
  <si>
    <t>Enter the number of NEW students enrolling on this programme who have successfully completed a Foundation programme at this institution or other Access Programme or equivalent</t>
  </si>
  <si>
    <r>
      <t xml:space="preserve">DO NOT enter anything in this cell - it will complete automatically </t>
    </r>
    <r>
      <rPr>
        <sz val="8"/>
        <color rgb="FF00B050"/>
        <rFont val="Arial"/>
        <family val="2"/>
      </rPr>
      <t>and will copy down the number of students in this category from Table 1</t>
    </r>
  </si>
  <si>
    <t>Enter the number of NEW students enrolling on this programme whose Highest Qualification on entry is a Bachelors Degree or equivalent</t>
  </si>
  <si>
    <t>Enter the number of NEW students enrolling on this programme whose Highest Qualification on entry is a UK Cert HE, UK Dip HE or equivalent</t>
  </si>
  <si>
    <t>Enter the number of NEW students enrolling on this programme whose Highest Qualification on entry is a Postgraduate Qualification</t>
  </si>
  <si>
    <t>Enter the number of NEW students enrolling on this programme whose Highest Qualification on entry is a qualification other than those listed above.  Please specify below what the qualifcation(s) is/are</t>
  </si>
  <si>
    <r>
      <t xml:space="preserve">DO NOT </t>
    </r>
    <r>
      <rPr>
        <sz val="8"/>
        <color rgb="FF00B050"/>
        <rFont val="Arial"/>
        <family val="2"/>
      </rPr>
      <t>enter anything in this cell, it will complete automatically</t>
    </r>
  </si>
  <si>
    <t>Enter the number of NEW students enrolling on this programme who are aged 25 or under</t>
  </si>
  <si>
    <t>Enter the number of NEW students enrolling on this programme who are aged between 25 and 29</t>
  </si>
  <si>
    <t>Enter the number of NEW students enrolling on this programme who are aged between 30 and 39</t>
  </si>
  <si>
    <t>Enter the number of NEW students enrolling on this programme who are aged 65 and over</t>
  </si>
  <si>
    <t>Transgender/Neutral</t>
  </si>
  <si>
    <t>Enter the number of NEW students enrolling on this programme who identify as transgender or neutral</t>
  </si>
  <si>
    <t>Enter the number of NEW students enrolling on this programme who identify as male</t>
  </si>
  <si>
    <t>Enter the number of NEW students enrolling on this programme who identify as female</t>
  </si>
  <si>
    <r>
      <rPr>
        <b/>
        <sz val="8"/>
        <color rgb="FF00B050"/>
        <rFont val="Arial"/>
        <family val="2"/>
      </rPr>
      <t xml:space="preserve">DO NOT </t>
    </r>
    <r>
      <rPr>
        <sz val="8"/>
        <color rgb="FF00B050"/>
        <rFont val="Arial"/>
        <family val="2"/>
      </rPr>
      <t>enter anything in the grey cells - they will complete automatically</t>
    </r>
  </si>
  <si>
    <t>Enter the number of students studying at each level</t>
  </si>
  <si>
    <t>Enter the number of students studying at each level who have withdrawn from their studies</t>
  </si>
  <si>
    <t>Enter the number of students studying at each level who have transferred onto other courses or to other institutions</t>
  </si>
  <si>
    <t>Enter the number of students studying at each level who have deferred (temporarily suspended) their studies during the relevant academic year</t>
  </si>
  <si>
    <t>Enter the number of students studying at each level who have been required to repeat the whole academic year during the relevant academic year</t>
  </si>
  <si>
    <t>Enter the number of students studying at each level who have failed and are not continuing their studies</t>
  </si>
  <si>
    <t>Enter the number of students studying at each level who are exiting with an award.  This figure should include exit awards at the appropriate level</t>
  </si>
  <si>
    <t>Enter the name of the award if different from the programme (eg Cert HE or Dip HE)</t>
  </si>
  <si>
    <t>Enter the number of NEW students who declare their ethnic origin as White</t>
  </si>
  <si>
    <t>Enter the number of NEW students who declare their ethnic origin as Black</t>
  </si>
  <si>
    <t>Enter the number of NEW students who declare their ethnic origin as Asian</t>
  </si>
  <si>
    <t>Enter the number of NEW students who declare their ethnic origin as Chinese</t>
  </si>
  <si>
    <t>Enter the number of NEW students who declare their ethnic origin as different from those above</t>
  </si>
  <si>
    <t>Enter the number of NEW students who have declined to give their ethnic origin</t>
  </si>
  <si>
    <r>
      <rPr>
        <b/>
        <sz val="8"/>
        <color rgb="FF00B050"/>
        <rFont val="Arial"/>
        <family val="2"/>
      </rPr>
      <t>DO NOT</t>
    </r>
    <r>
      <rPr>
        <sz val="8"/>
        <color rgb="FF00B050"/>
        <rFont val="Arial"/>
        <family val="2"/>
      </rPr>
      <t xml:space="preserve"> enter anything in the grey cells - they will complete automatically</t>
    </r>
  </si>
  <si>
    <t>Enter the number of NEW students who have declared a disability (including dyslexia)</t>
  </si>
  <si>
    <t>Enter the number of NEW students who have declared that they have dyslexia</t>
  </si>
  <si>
    <t xml:space="preserve">                                                               OPEN UNIVERSITY VALIDATION PARTNERSHIPS</t>
  </si>
  <si>
    <t>Enter the number of NEW students enrolling on this programme who are aged between 40 and 29</t>
  </si>
  <si>
    <t>Enter the number of NEW students enrolling on this programme who are aged between 50 and 59</t>
  </si>
  <si>
    <t>Enter  the number of NEW students enrolling on this programme who are aged between 60 and 65</t>
  </si>
  <si>
    <t>Enter the number of students studying at each level who have been referred (required to repeat one or more assignments) during the relevant academic year</t>
  </si>
  <si>
    <t>2018-19</t>
  </si>
  <si>
    <t>Enter the number of awards made in each category for 2018-19</t>
  </si>
  <si>
    <t>2019-20</t>
  </si>
  <si>
    <t>Enter the number of awards made in each category for 2019-20</t>
  </si>
  <si>
    <r>
      <t xml:space="preserve">Enter the number of students studying at each level who are progressing to the next level of the programme.  </t>
    </r>
    <r>
      <rPr>
        <b/>
        <sz val="8"/>
        <color rgb="FFFF0000"/>
        <rFont val="Arial"/>
        <family val="2"/>
      </rPr>
      <t xml:space="preserve"> </t>
    </r>
  </si>
  <si>
    <t xml:space="preserve">                                                                    Annual programme evaluation data 2020-21
</t>
  </si>
  <si>
    <t>2020-21</t>
  </si>
  <si>
    <t>Programme statistics (2020-21)</t>
  </si>
  <si>
    <r>
      <t xml:space="preserve">The University requires statistical information in accordance with the format given below - this allows OUVP to undertake a comparative overview of validated programmes.  It is important that this data is provided in this standard format in order to facilitate aggregation and comparison so please do not alter the spreadsheet layout in any way.  Please ensure that you use this spreadsheet, not one from previous years - </t>
    </r>
    <r>
      <rPr>
        <b/>
        <sz val="10.5"/>
        <rFont val="Arial"/>
        <family val="2"/>
      </rPr>
      <t>we can only accept data entered for 2020-21.</t>
    </r>
    <r>
      <rPr>
        <sz val="10.5"/>
        <rFont val="Arial"/>
        <family val="2"/>
      </rPr>
      <t xml:space="preserve">   
</t>
    </r>
    <r>
      <rPr>
        <b/>
        <sz val="10.5"/>
        <rFont val="Arial"/>
        <family val="2"/>
      </rPr>
      <t>If you wish to provide information that is not on this form, please include it on the Annual Programme Evaluation Form (OUVP-APE-2020-21).</t>
    </r>
    <r>
      <rPr>
        <sz val="10.5"/>
        <rFont val="Arial"/>
        <family val="2"/>
      </rPr>
      <t xml:space="preserve">
The tables should be completed for each programme. Where programmes exist in both full-time and part-time mode, please complete a separate spreadsheet for each mode of study.  Where there are multiple intakes </t>
    </r>
    <r>
      <rPr>
        <b/>
        <sz val="10.5"/>
        <rFont val="Arial"/>
        <family val="2"/>
      </rPr>
      <t>aggregate</t>
    </r>
    <r>
      <rPr>
        <sz val="10.5"/>
        <rFont val="Arial"/>
        <family val="2"/>
      </rPr>
      <t xml:space="preserve"> data should be provided, unless this presents difficulties, in which case separate spreadsheets may be provided.  Please rename each spreadsheet using an abbreviated version of your institution name and the programme title.
Tables 1-4, 9 and 10 should be completed using data for new students only, ie those never registered with OUVP for the programme before 2020-21. 
Table 5 and table 8 should report on data for all students. 
Table 6 and tables 7A and 7B refer to all students who completed awards.
Please do not type in grey shaded cells; these will complete automatically.</t>
    </r>
  </si>
  <si>
    <t>Enter the number of graduates in 2020-21.  This number should be the same as the total number shown as exiting with an award in Table 5 above</t>
  </si>
  <si>
    <t>Enter the number of graduates in 2020-21 known to be undertaking further study after graduation</t>
  </si>
  <si>
    <t>Enter the number of awards made in each category for 2020-21</t>
  </si>
  <si>
    <t>Enter the number of appeals made by students in 2020-21</t>
  </si>
  <si>
    <t>Enter the number of complaints made by students in 2020-21</t>
  </si>
  <si>
    <t>Enter the number of disciplinary cases (excluding cases of plagiarism) dealt with in 2020-21</t>
  </si>
  <si>
    <t>Enter the number of appeals upheld in 2020-21</t>
  </si>
  <si>
    <t>Enter the number of complaints upheld in 2020-21</t>
  </si>
  <si>
    <t>Enter the number of graduates in 2020-21 known to be in employment by December of the year of graduation (or 6 months after graduation if appropriate)</t>
  </si>
  <si>
    <t>Enter the number of cases of plagiarism dealt with in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</si>
</sst>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0"/>
      <name val="Arial"/>
    </font>
    <font>
      <sz val="10"/>
      <name val="Arial"/>
      <family val="2"/>
    </font>
    <font>
      <b/>
      <sz val="14"/>
      <name val="Arial"/>
      <family val="2"/>
    </font>
    <font>
      <b/>
      <sz val="8"/>
      <name val="Arial"/>
      <family val="2"/>
    </font>
    <font>
      <sz val="11"/>
      <name val="Arial"/>
      <family val="2"/>
    </font>
    <font>
      <b/>
      <sz val="11"/>
      <name val="Arial"/>
      <family val="2"/>
    </font>
    <font>
      <i/>
      <u/>
      <sz val="12"/>
      <name val="Arial"/>
      <family val="2"/>
    </font>
    <font>
      <b/>
      <i/>
      <sz val="12"/>
      <name val="Arial"/>
      <family val="2"/>
    </font>
    <font>
      <b/>
      <i/>
      <u/>
      <sz val="11"/>
      <name val="Arial"/>
      <family val="2"/>
    </font>
    <font>
      <sz val="8"/>
      <color indexed="81"/>
      <name val="Tahoma"/>
      <family val="2"/>
    </font>
    <font>
      <b/>
      <sz val="8"/>
      <color indexed="81"/>
      <name val="Tahoma"/>
      <family val="2"/>
    </font>
    <font>
      <sz val="8"/>
      <name val="Arial"/>
      <family val="2"/>
    </font>
    <font>
      <b/>
      <sz val="12"/>
      <color indexed="62"/>
      <name val="Arial"/>
      <family val="2"/>
    </font>
    <font>
      <sz val="12"/>
      <color indexed="62"/>
      <name val="Arial"/>
      <family val="2"/>
    </font>
    <font>
      <i/>
      <sz val="12"/>
      <name val="Arial"/>
      <family val="2"/>
    </font>
    <font>
      <b/>
      <sz val="11"/>
      <name val="Arial (W1)"/>
    </font>
    <font>
      <sz val="11"/>
      <name val="Arial"/>
      <family val="2"/>
    </font>
    <font>
      <sz val="11"/>
      <name val="Arial (W1)"/>
    </font>
    <font>
      <sz val="12"/>
      <name val="Arial"/>
      <family val="2"/>
    </font>
    <font>
      <u/>
      <sz val="12"/>
      <name val="Arial"/>
      <family val="2"/>
    </font>
    <font>
      <sz val="10"/>
      <name val="Arial"/>
      <family val="2"/>
    </font>
    <font>
      <i/>
      <sz val="11"/>
      <name val="Arial"/>
      <family val="2"/>
    </font>
    <font>
      <b/>
      <sz val="12"/>
      <name val="Arial"/>
      <family val="2"/>
    </font>
    <font>
      <sz val="10.5"/>
      <name val="Arial"/>
      <family val="2"/>
    </font>
    <font>
      <sz val="10"/>
      <name val="Arial"/>
      <family val="2"/>
    </font>
    <font>
      <b/>
      <sz val="10"/>
      <name val="Arial"/>
      <family val="2"/>
    </font>
    <font>
      <sz val="12"/>
      <color indexed="18"/>
      <name val="Tahoma"/>
      <family val="2"/>
    </font>
    <font>
      <sz val="12"/>
      <color indexed="12"/>
      <name val="Arial"/>
      <family val="2"/>
    </font>
    <font>
      <b/>
      <i/>
      <sz val="11"/>
      <name val="Arial"/>
      <family val="2"/>
    </font>
    <font>
      <sz val="10"/>
      <name val="Arial"/>
      <family val="2"/>
    </font>
    <font>
      <b/>
      <i/>
      <u/>
      <sz val="11"/>
      <name val="Arial (W1)"/>
    </font>
    <font>
      <i/>
      <u/>
      <sz val="11"/>
      <name val="Arial (W1)"/>
    </font>
    <font>
      <sz val="10"/>
      <color indexed="9"/>
      <name val="Arial"/>
      <family val="2"/>
    </font>
    <font>
      <b/>
      <sz val="10"/>
      <color indexed="9"/>
      <name val="Arial"/>
      <family val="2"/>
    </font>
    <font>
      <sz val="11"/>
      <color indexed="9"/>
      <name val="Arial"/>
      <family val="2"/>
    </font>
    <font>
      <b/>
      <sz val="10.5"/>
      <name val="Arial"/>
      <family val="2"/>
    </font>
    <font>
      <sz val="10"/>
      <color rgb="FF00B050"/>
      <name val="Arial"/>
      <family val="2"/>
    </font>
    <font>
      <sz val="8"/>
      <color rgb="FF00B050"/>
      <name val="Arial"/>
      <family val="2"/>
    </font>
    <font>
      <sz val="8"/>
      <name val="Arial"/>
      <family val="2"/>
    </font>
    <font>
      <b/>
      <sz val="8"/>
      <color rgb="FF00B050"/>
      <name val="Arial"/>
      <family val="2"/>
    </font>
    <font>
      <b/>
      <sz val="8"/>
      <color rgb="FF00B050"/>
      <name val="Arial (W1)"/>
    </font>
    <font>
      <sz val="8"/>
      <color indexed="9"/>
      <name val="Arial"/>
      <family val="2"/>
    </font>
    <font>
      <u/>
      <sz val="11"/>
      <name val="Arial"/>
      <family val="2"/>
    </font>
    <font>
      <b/>
      <i/>
      <sz val="8"/>
      <name val="Arial"/>
      <family val="2"/>
    </font>
    <font>
      <b/>
      <sz val="8"/>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s>
  <borders count="3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72">
    <xf numFmtId="0" fontId="0" fillId="0" borderId="0" xfId="0"/>
    <xf numFmtId="0" fontId="4" fillId="0" borderId="0" xfId="0" applyFont="1" applyBorder="1" applyAlignment="1">
      <alignment vertical="top" wrapText="1"/>
    </xf>
    <xf numFmtId="0" fontId="3" fillId="0" borderId="0" xfId="0" applyFont="1" applyBorder="1" applyAlignment="1">
      <alignment horizontal="center"/>
    </xf>
    <xf numFmtId="0" fontId="5" fillId="0" borderId="0" xfId="0" applyFont="1" applyBorder="1"/>
    <xf numFmtId="0" fontId="4" fillId="0" borderId="0" xfId="0" applyFont="1" applyBorder="1"/>
    <xf numFmtId="0" fontId="16" fillId="0" borderId="0" xfId="0" applyFont="1" applyBorder="1" applyAlignment="1">
      <alignment horizontal="center"/>
    </xf>
    <xf numFmtId="0" fontId="15" fillId="0" borderId="0" xfId="0" applyFont="1" applyBorder="1"/>
    <xf numFmtId="0" fontId="21"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lignment horizontal="left"/>
    </xf>
    <xf numFmtId="0" fontId="4" fillId="0" borderId="0" xfId="0" applyFont="1" applyBorder="1" applyAlignment="1">
      <alignment horizontal="right" vertical="top" wrapText="1"/>
    </xf>
    <xf numFmtId="0" fontId="4" fillId="0" borderId="0" xfId="0" applyFont="1" applyFill="1" applyBorder="1" applyAlignment="1">
      <alignment horizontal="right" vertical="top" wrapText="1"/>
    </xf>
    <xf numFmtId="0" fontId="17" fillId="0" borderId="0" xfId="0" applyFont="1" applyBorder="1" applyAlignment="1">
      <alignment horizontal="right"/>
    </xf>
    <xf numFmtId="0" fontId="16" fillId="0" borderId="0" xfId="0" applyFont="1" applyBorder="1" applyAlignment="1">
      <alignment horizontal="right"/>
    </xf>
    <xf numFmtId="0" fontId="24" fillId="0" borderId="0" xfId="0" applyFont="1" applyBorder="1"/>
    <xf numFmtId="0" fontId="24" fillId="0" borderId="0" xfId="0" applyFont="1" applyBorder="1" applyAlignment="1">
      <alignment horizontal="left" wrapText="1"/>
    </xf>
    <xf numFmtId="0" fontId="24" fillId="0" borderId="0" xfId="0" applyFont="1" applyBorder="1" applyAlignment="1">
      <alignment horizontal="center"/>
    </xf>
    <xf numFmtId="0" fontId="24" fillId="0" borderId="0" xfId="0" applyFont="1" applyFill="1" applyBorder="1"/>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16" fillId="0" borderId="0" xfId="0" applyFont="1" applyBorder="1"/>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vertical="top" wrapText="1"/>
    </xf>
    <xf numFmtId="0" fontId="15" fillId="0" borderId="0" xfId="0" applyFont="1" applyBorder="1" applyAlignment="1"/>
    <xf numFmtId="9" fontId="20" fillId="0" borderId="0" xfId="0" applyNumberFormat="1" applyFont="1" applyFill="1" applyBorder="1" applyAlignment="1">
      <alignment horizontal="center" vertical="top" wrapText="1"/>
    </xf>
    <xf numFmtId="0" fontId="25" fillId="0" borderId="0" xfId="0" applyFont="1" applyFill="1" applyBorder="1" applyAlignment="1">
      <alignment horizontal="center" vertical="top" wrapText="1"/>
    </xf>
    <xf numFmtId="0" fontId="5" fillId="0" borderId="0" xfId="0" applyFont="1" applyFill="1" applyBorder="1"/>
    <xf numFmtId="0" fontId="4" fillId="0" borderId="0" xfId="0" applyFont="1" applyFill="1" applyBorder="1"/>
    <xf numFmtId="9" fontId="4"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13" xfId="0" applyFont="1" applyFill="1" applyBorder="1" applyAlignment="1">
      <alignment horizontal="center" vertical="top" wrapText="1"/>
    </xf>
    <xf numFmtId="0" fontId="4" fillId="0"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29" fillId="0" borderId="0" xfId="0" applyFont="1" applyBorder="1"/>
    <xf numFmtId="0" fontId="24" fillId="0" borderId="0" xfId="0" applyFont="1"/>
    <xf numFmtId="0" fontId="29" fillId="0" borderId="0" xfId="0" applyFont="1" applyFill="1" applyBorder="1"/>
    <xf numFmtId="0" fontId="24" fillId="0" borderId="0" xfId="0" applyFont="1" applyBorder="1" applyAlignment="1">
      <alignment horizontal="left"/>
    </xf>
    <xf numFmtId="0" fontId="22" fillId="0" borderId="0" xfId="0" applyFont="1" applyBorder="1"/>
    <xf numFmtId="0" fontId="24" fillId="0" borderId="19" xfId="0" applyFont="1" applyBorder="1"/>
    <xf numFmtId="0" fontId="4" fillId="2" borderId="1" xfId="0" applyFont="1" applyFill="1" applyBorder="1" applyAlignment="1">
      <alignment horizontal="center" vertical="center" wrapText="1"/>
    </xf>
    <xf numFmtId="0" fontId="21" fillId="0" borderId="0" xfId="0" applyFont="1" applyFill="1" applyBorder="1" applyAlignment="1">
      <alignment vertical="center" wrapText="1"/>
    </xf>
    <xf numFmtId="0" fontId="4" fillId="2" borderId="1" xfId="0" applyFont="1" applyFill="1" applyBorder="1" applyAlignment="1">
      <alignment vertical="top" wrapText="1"/>
    </xf>
    <xf numFmtId="0" fontId="24" fillId="0" borderId="0" xfId="0" applyFont="1" applyFill="1" applyBorder="1" applyAlignment="1"/>
    <xf numFmtId="0" fontId="24" fillId="0" borderId="0" xfId="0" applyFont="1" applyBorder="1" applyAlignment="1"/>
    <xf numFmtId="0" fontId="32" fillId="0" borderId="0" xfId="0" applyFont="1" applyBorder="1"/>
    <xf numFmtId="0" fontId="33" fillId="0" borderId="0" xfId="0" applyFont="1" applyBorder="1" applyAlignment="1">
      <alignment horizontal="left"/>
    </xf>
    <xf numFmtId="0" fontId="32" fillId="0" borderId="0" xfId="0" applyFont="1" applyBorder="1" applyAlignment="1">
      <alignment horizontal="left" wrapText="1"/>
    </xf>
    <xf numFmtId="0" fontId="34" fillId="0" borderId="0" xfId="0" applyFont="1" applyBorder="1"/>
    <xf numFmtId="0" fontId="32" fillId="0" borderId="0" xfId="0" applyFont="1" applyFill="1" applyBorder="1"/>
    <xf numFmtId="0" fontId="34" fillId="0" borderId="0" xfId="0" applyFont="1" applyFill="1" applyBorder="1"/>
    <xf numFmtId="0" fontId="34" fillId="0" borderId="0" xfId="0" applyFont="1" applyBorder="1" applyAlignment="1">
      <alignment horizontal="center"/>
    </xf>
    <xf numFmtId="0" fontId="32" fillId="0" borderId="0" xfId="0" applyFont="1" applyBorder="1" applyAlignment="1">
      <alignment horizontal="left"/>
    </xf>
    <xf numFmtId="0" fontId="32" fillId="0" borderId="0" xfId="0" applyFont="1" applyBorder="1" applyAlignment="1"/>
    <xf numFmtId="0" fontId="32" fillId="0" borderId="0" xfId="0" applyFont="1" applyFill="1" applyBorder="1" applyAlignment="1">
      <alignment horizontal="left"/>
    </xf>
    <xf numFmtId="0" fontId="1" fillId="0" borderId="0" xfId="0" applyFont="1"/>
    <xf numFmtId="0" fontId="1" fillId="3" borderId="0" xfId="0" applyFont="1" applyFill="1"/>
    <xf numFmtId="0" fontId="25" fillId="0" borderId="0" xfId="0" applyFont="1"/>
    <xf numFmtId="0" fontId="3" fillId="0" borderId="0" xfId="0" applyFont="1"/>
    <xf numFmtId="0" fontId="1" fillId="4" borderId="0" xfId="0" applyFont="1" applyFill="1"/>
    <xf numFmtId="0" fontId="1" fillId="5" borderId="0" xfId="0" applyFont="1" applyFill="1"/>
    <xf numFmtId="0" fontId="1" fillId="0" borderId="0" xfId="0" applyFont="1" applyFill="1"/>
    <xf numFmtId="0" fontId="22" fillId="0" borderId="0" xfId="0" applyFont="1" applyBorder="1" applyAlignment="1">
      <alignment horizontal="left" wrapText="1"/>
    </xf>
    <xf numFmtId="0" fontId="38" fillId="0" borderId="0" xfId="0" applyFont="1" applyBorder="1"/>
    <xf numFmtId="0" fontId="37" fillId="0" borderId="0" xfId="0" applyFont="1" applyBorder="1" applyAlignment="1">
      <alignment horizontal="center"/>
    </xf>
    <xf numFmtId="0" fontId="40" fillId="0" borderId="0" xfId="0" applyFont="1" applyBorder="1" applyAlignment="1"/>
    <xf numFmtId="0" fontId="37" fillId="0" borderId="0" xfId="0" applyFont="1" applyBorder="1" applyAlignment="1">
      <alignment vertical="top"/>
    </xf>
    <xf numFmtId="0" fontId="37" fillId="0" borderId="0" xfId="0" applyFont="1" applyBorder="1" applyAlignment="1"/>
    <xf numFmtId="0" fontId="37" fillId="0" borderId="0" xfId="0" applyFont="1" applyAlignment="1"/>
    <xf numFmtId="0" fontId="39" fillId="0" borderId="0" xfId="0" applyFont="1" applyFill="1" applyBorder="1" applyAlignment="1">
      <alignment horizontal="center" vertical="top"/>
    </xf>
    <xf numFmtId="0" fontId="37" fillId="0" borderId="0" xfId="0" applyFont="1" applyFill="1" applyBorder="1" applyAlignment="1"/>
    <xf numFmtId="0" fontId="39" fillId="0" borderId="0" xfId="0" applyFont="1" applyBorder="1" applyAlignment="1">
      <alignment horizontal="left"/>
    </xf>
    <xf numFmtId="0" fontId="37" fillId="0" borderId="0" xfId="0" applyFont="1" applyFill="1" applyBorder="1" applyAlignment="1" applyProtection="1">
      <alignment horizontal="left" vertical="top"/>
      <protection locked="0"/>
    </xf>
    <xf numFmtId="0" fontId="39" fillId="0" borderId="0" xfId="0" applyFont="1" applyBorder="1" applyAlignment="1"/>
    <xf numFmtId="0" fontId="37" fillId="0" borderId="0" xfId="0" applyFont="1" applyBorder="1" applyAlignment="1">
      <alignment vertical="center"/>
    </xf>
    <xf numFmtId="0" fontId="4" fillId="0" borderId="0" xfId="0" applyFont="1" applyBorder="1" applyAlignment="1">
      <alignment vertical="center" wrapText="1"/>
    </xf>
    <xf numFmtId="0" fontId="24" fillId="0" borderId="0" xfId="0" applyFont="1" applyBorder="1" applyAlignment="1">
      <alignment horizontal="left" vertical="center" wrapText="1"/>
    </xf>
    <xf numFmtId="0" fontId="24" fillId="0" borderId="0" xfId="0" applyFont="1" applyBorder="1" applyAlignment="1">
      <alignment vertical="center"/>
    </xf>
    <xf numFmtId="0" fontId="36" fillId="0" borderId="0" xfId="0" applyFont="1" applyBorder="1" applyAlignment="1">
      <alignment vertical="center"/>
    </xf>
    <xf numFmtId="0" fontId="5" fillId="2" borderId="2" xfId="0" applyFont="1" applyFill="1" applyBorder="1" applyAlignment="1">
      <alignment horizontal="center" vertical="center"/>
    </xf>
    <xf numFmtId="0" fontId="41" fillId="0" borderId="0" xfId="0" applyFont="1" applyBorder="1"/>
    <xf numFmtId="0" fontId="37"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xf>
    <xf numFmtId="0" fontId="4" fillId="0" borderId="0" xfId="0" applyFont="1" applyBorder="1" applyAlignment="1">
      <alignment horizontal="right" vertical="center"/>
    </xf>
    <xf numFmtId="0" fontId="24" fillId="0" borderId="0" xfId="0" applyFont="1" applyBorder="1" applyAlignment="1" applyProtection="1">
      <alignment horizontal="left"/>
      <protection locked="0"/>
    </xf>
    <xf numFmtId="0" fontId="20" fillId="0" borderId="8" xfId="0" applyFont="1" applyFill="1" applyBorder="1" applyAlignment="1">
      <alignment horizontal="center" vertical="center"/>
    </xf>
    <xf numFmtId="0" fontId="20" fillId="0" borderId="8" xfId="0" applyFont="1" applyFill="1" applyBorder="1" applyAlignment="1">
      <alignment vertical="top"/>
    </xf>
    <xf numFmtId="0" fontId="37" fillId="0" borderId="0" xfId="0" applyFont="1" applyBorder="1" applyAlignment="1">
      <alignment horizontal="left" vertical="center"/>
    </xf>
    <xf numFmtId="0" fontId="4" fillId="6" borderId="1" xfId="0" applyFont="1" applyFill="1" applyBorder="1" applyAlignment="1">
      <alignment horizontal="center" vertical="top" wrapText="1"/>
    </xf>
    <xf numFmtId="0" fontId="4" fillId="0" borderId="2" xfId="0" applyFont="1" applyBorder="1" applyAlignment="1" applyProtection="1">
      <alignment horizontal="center" vertical="top" wrapText="1"/>
      <protection locked="0"/>
    </xf>
    <xf numFmtId="0" fontId="4" fillId="0" borderId="18"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2" borderId="3" xfId="0" applyFont="1" applyFill="1" applyBorder="1" applyAlignment="1">
      <alignment horizontal="center"/>
    </xf>
    <xf numFmtId="0" fontId="4" fillId="0" borderId="4" xfId="0" applyFont="1" applyBorder="1" applyAlignment="1" applyProtection="1">
      <alignment horizontal="center" vertical="top"/>
      <protection locked="0"/>
    </xf>
    <xf numFmtId="0" fontId="4" fillId="0" borderId="2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4" fillId="0" borderId="32"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31" xfId="0" applyFont="1" applyBorder="1" applyAlignment="1" applyProtection="1">
      <alignment horizontal="center" vertical="center" wrapText="1"/>
      <protection locked="0"/>
    </xf>
    <xf numFmtId="0" fontId="5" fillId="2" borderId="15" xfId="0" applyFont="1" applyFill="1" applyBorder="1" applyAlignment="1">
      <alignment horizontal="center" vertical="center" wrapText="1"/>
    </xf>
    <xf numFmtId="0" fontId="4" fillId="0" borderId="16" xfId="0" applyFont="1" applyBorder="1" applyAlignment="1" applyProtection="1">
      <alignment horizontal="center" vertical="top"/>
      <protection locked="0"/>
    </xf>
    <xf numFmtId="0" fontId="4" fillId="0" borderId="6"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6" borderId="2" xfId="0" applyFont="1" applyFill="1" applyBorder="1" applyAlignment="1">
      <alignment horizontal="center" vertical="center" wrapText="1"/>
    </xf>
    <xf numFmtId="0" fontId="4" fillId="0" borderId="18" xfId="0" applyFont="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37" fillId="0" borderId="0" xfId="0" applyFont="1" applyBorder="1" applyAlignment="1">
      <alignment vertical="center" wrapText="1"/>
    </xf>
    <xf numFmtId="0" fontId="24" fillId="0" borderId="22" xfId="0" applyFont="1" applyBorder="1" applyAlignment="1" applyProtection="1">
      <alignment horizontal="left"/>
      <protection locked="0"/>
    </xf>
    <xf numFmtId="0" fontId="24" fillId="0" borderId="23" xfId="0" applyFont="1" applyBorder="1" applyAlignment="1" applyProtection="1">
      <alignment horizontal="left"/>
      <protection locked="0"/>
    </xf>
    <xf numFmtId="0" fontId="24" fillId="0" borderId="24" xfId="0" applyFont="1" applyBorder="1" applyAlignment="1" applyProtection="1">
      <alignment horizontal="left"/>
      <protection locked="0"/>
    </xf>
    <xf numFmtId="0" fontId="37" fillId="0" borderId="0" xfId="0" applyFont="1" applyBorder="1" applyAlignment="1" applyProtection="1">
      <alignment horizontal="left" vertical="center" wrapText="1"/>
      <protection locked="0"/>
    </xf>
    <xf numFmtId="0" fontId="37" fillId="0" borderId="0" xfId="0" applyFont="1" applyBorder="1" applyAlignment="1">
      <alignment horizontal="left" vertical="center" wrapText="1"/>
    </xf>
    <xf numFmtId="0" fontId="37" fillId="0" borderId="0" xfId="0" applyFont="1" applyBorder="1" applyAlignment="1">
      <alignment vertical="top" wrapText="1"/>
    </xf>
    <xf numFmtId="0" fontId="4" fillId="2" borderId="20" xfId="0" applyFont="1" applyFill="1" applyBorder="1" applyAlignment="1">
      <alignment horizontal="center" vertical="top" wrapText="1"/>
    </xf>
    <xf numFmtId="0" fontId="4" fillId="2" borderId="21" xfId="0" applyFont="1" applyFill="1" applyBorder="1" applyAlignment="1">
      <alignment horizontal="center" vertical="top" wrapText="1"/>
    </xf>
    <xf numFmtId="0" fontId="21" fillId="0" borderId="0" xfId="0" applyFont="1" applyBorder="1" applyAlignment="1">
      <alignment horizontal="left" wrapText="1"/>
    </xf>
    <xf numFmtId="0" fontId="5" fillId="0" borderId="0" xfId="0" applyFont="1" applyBorder="1" applyAlignment="1">
      <alignment horizontal="left" wrapText="1"/>
    </xf>
    <xf numFmtId="0" fontId="4" fillId="0" borderId="0" xfId="0" applyFont="1" applyBorder="1" applyAlignment="1">
      <alignment horizontal="center" vertical="top" wrapText="1"/>
    </xf>
    <xf numFmtId="0" fontId="23" fillId="0" borderId="22" xfId="0" applyFont="1" applyBorder="1" applyAlignment="1">
      <alignment horizontal="left"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4" fillId="0" borderId="26" xfId="0" applyFont="1" applyBorder="1" applyAlignment="1" applyProtection="1">
      <alignment horizontal="center" vertical="top" wrapText="1"/>
      <protection locked="0"/>
    </xf>
    <xf numFmtId="0" fontId="4" fillId="0" borderId="27" xfId="0" applyFont="1" applyBorder="1" applyAlignment="1" applyProtection="1">
      <alignment horizontal="center" vertical="top" wrapText="1"/>
      <protection locked="0"/>
    </xf>
    <xf numFmtId="0" fontId="39" fillId="0" borderId="0" xfId="0" applyFont="1" applyBorder="1" applyAlignment="1">
      <alignment vertical="center" wrapText="1"/>
    </xf>
    <xf numFmtId="0" fontId="22" fillId="0" borderId="0" xfId="0" applyFont="1" applyBorder="1" applyAlignment="1">
      <alignment horizontal="left" wrapText="1"/>
    </xf>
    <xf numFmtId="0" fontId="4" fillId="0" borderId="0" xfId="0" applyFont="1" applyBorder="1" applyAlignment="1">
      <alignment horizontal="left" wrapText="1"/>
    </xf>
    <xf numFmtId="0" fontId="2" fillId="0" borderId="25" xfId="0"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vertical="center" wrapText="1"/>
    </xf>
    <xf numFmtId="0" fontId="22" fillId="0" borderId="22" xfId="0" applyFont="1" applyFill="1" applyBorder="1" applyAlignment="1" applyProtection="1">
      <alignment horizontal="center" vertical="top" wrapText="1"/>
      <protection locked="0"/>
    </xf>
    <xf numFmtId="0" fontId="22" fillId="0" borderId="23" xfId="0" applyFont="1" applyFill="1" applyBorder="1" applyAlignment="1" applyProtection="1">
      <alignment horizontal="center" vertical="top" wrapText="1"/>
      <protection locked="0"/>
    </xf>
    <xf numFmtId="0" fontId="22" fillId="0" borderId="24" xfId="0" applyFont="1" applyFill="1" applyBorder="1" applyAlignment="1" applyProtection="1">
      <alignment horizontal="center" vertical="top" wrapText="1"/>
      <protection locked="0"/>
    </xf>
    <xf numFmtId="0" fontId="22" fillId="0" borderId="22" xfId="0" applyFont="1" applyBorder="1" applyAlignment="1" applyProtection="1">
      <alignment horizontal="center"/>
      <protection locked="0"/>
    </xf>
    <xf numFmtId="0" fontId="22" fillId="0" borderId="23" xfId="0" applyFont="1" applyBorder="1" applyAlignment="1" applyProtection="1">
      <alignment horizontal="center"/>
      <protection locked="0"/>
    </xf>
    <xf numFmtId="0" fontId="22" fillId="0" borderId="24" xfId="0" applyFont="1" applyBorder="1" applyAlignment="1" applyProtection="1">
      <alignment horizontal="center"/>
      <protection locked="0"/>
    </xf>
    <xf numFmtId="0" fontId="22" fillId="0" borderId="22" xfId="0" applyFont="1" applyFill="1" applyBorder="1" applyAlignment="1" applyProtection="1">
      <alignment horizontal="center"/>
      <protection locked="0"/>
    </xf>
    <xf numFmtId="0" fontId="22" fillId="0" borderId="23" xfId="0" applyFont="1" applyFill="1" applyBorder="1" applyAlignment="1" applyProtection="1">
      <alignment horizontal="center"/>
      <protection locked="0"/>
    </xf>
    <xf numFmtId="0" fontId="22" fillId="0" borderId="24" xfId="0" applyFont="1" applyFill="1" applyBorder="1" applyAlignment="1" applyProtection="1">
      <alignment horizontal="center"/>
      <protection locked="0"/>
    </xf>
    <xf numFmtId="0" fontId="4" fillId="0" borderId="28" xfId="0" applyFont="1" applyFill="1" applyBorder="1" applyAlignment="1">
      <alignment horizontal="center" vertical="top" wrapText="1"/>
    </xf>
    <xf numFmtId="0" fontId="4" fillId="0" borderId="29" xfId="0" applyFont="1" applyFill="1" applyBorder="1" applyAlignment="1">
      <alignment horizontal="center" vertical="top" wrapText="1"/>
    </xf>
    <xf numFmtId="0" fontId="43" fillId="0" borderId="0" xfId="0" applyFont="1" applyBorder="1" applyAlignment="1">
      <alignment horizontal="left" vertical="center" wrapText="1"/>
    </xf>
    <xf numFmtId="0" fontId="37"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392905</xdr:colOff>
      <xdr:row>0</xdr:row>
      <xdr:rowOff>166688</xdr:rowOff>
    </xdr:from>
    <xdr:to>
      <xdr:col>13</xdr:col>
      <xdr:colOff>754295</xdr:colOff>
      <xdr:row>3</xdr:row>
      <xdr:rowOff>107156</xdr:rowOff>
    </xdr:to>
    <xdr:pic>
      <xdr:nvPicPr>
        <xdr:cNvPr id="2" name="Picture 1">
          <a:extLst>
            <a:ext uri="{FF2B5EF4-FFF2-40B4-BE49-F238E27FC236}">
              <a16:creationId xmlns:a16="http://schemas.microsoft.com/office/drawing/2014/main" id="{33623D76-E7B3-F54A-3FD1-99C3723B4891}"/>
            </a:ext>
          </a:extLst>
        </xdr:cNvPr>
        <xdr:cNvPicPr>
          <a:picLocks noChangeAspect="1"/>
        </xdr:cNvPicPr>
      </xdr:nvPicPr>
      <xdr:blipFill>
        <a:blip xmlns:r="http://schemas.openxmlformats.org/officeDocument/2006/relationships" r:embed="rId1"/>
        <a:stretch>
          <a:fillRect/>
        </a:stretch>
      </xdr:blipFill>
      <xdr:spPr>
        <a:xfrm>
          <a:off x="8989218" y="166688"/>
          <a:ext cx="2111608" cy="69056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elen.Wetherill" id="{3C13E52A-8353-4BAB-9BD5-6DDAA1ED2430}" userId="S::hw4292@open.ac.uk::97b354ec-1021-4656-bcf1-d6342402e98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63" dT="2020-05-05T13:59:53.32" personId="{3C13E52A-8353-4BAB-9BD5-6DDAA1ED2430}" id="{A9152047-F737-42BA-A25A-A060CD623027}">
    <text>In your narrative please provide confirmation of the number of students successful in re-sit/referral, or carrying a failed module,  but do not include them in the numbers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6"/>
  <sheetViews>
    <sheetView tabSelected="1" zoomScale="80" zoomScaleNormal="80" zoomScaleSheetLayoutView="90" workbookViewId="0">
      <selection activeCell="B97" sqref="B97"/>
    </sheetView>
  </sheetViews>
  <sheetFormatPr defaultColWidth="34.85546875" defaultRowHeight="12.75"/>
  <cols>
    <col min="1" max="1" width="50.140625" style="15" customWidth="1"/>
    <col min="2" max="3" width="8.7109375" style="15" customWidth="1"/>
    <col min="4" max="4" width="8.7109375" style="72" customWidth="1"/>
    <col min="5" max="13" width="8.7109375" style="15" customWidth="1"/>
    <col min="14" max="15" width="11.7109375" style="50" customWidth="1"/>
    <col min="16" max="16" width="11.7109375" style="15" customWidth="1"/>
    <col min="17" max="16384" width="34.85546875" style="15"/>
  </cols>
  <sheetData>
    <row r="1" spans="1:15" ht="18">
      <c r="A1" s="157" t="s">
        <v>224</v>
      </c>
      <c r="B1" s="157"/>
      <c r="C1" s="157"/>
      <c r="D1" s="157"/>
      <c r="E1" s="157"/>
      <c r="F1" s="157"/>
      <c r="G1" s="157"/>
      <c r="H1" s="157"/>
      <c r="I1" s="157"/>
      <c r="J1" s="157"/>
    </row>
    <row r="2" spans="1:15">
      <c r="A2" s="2"/>
      <c r="O2" s="50" t="s">
        <v>106</v>
      </c>
    </row>
    <row r="3" spans="1:15" ht="28.5" customHeight="1" thickBot="1">
      <c r="A3" s="158" t="s">
        <v>234</v>
      </c>
      <c r="B3" s="158"/>
      <c r="C3" s="158"/>
      <c r="D3" s="158"/>
      <c r="E3" s="158"/>
      <c r="F3" s="158"/>
      <c r="G3" s="158"/>
      <c r="H3" s="158"/>
      <c r="I3" s="158"/>
      <c r="J3" s="158"/>
      <c r="O3" s="50" t="s">
        <v>107</v>
      </c>
    </row>
    <row r="4" spans="1:15" ht="26.25" customHeight="1" thickBot="1">
      <c r="A4" s="8" t="s">
        <v>178</v>
      </c>
      <c r="B4" s="159"/>
      <c r="C4" s="160"/>
      <c r="D4" s="160"/>
      <c r="E4" s="160"/>
      <c r="F4" s="160"/>
      <c r="G4" s="160"/>
      <c r="H4" s="160"/>
      <c r="I4" s="160"/>
      <c r="J4" s="161"/>
      <c r="O4" s="50" t="s">
        <v>108</v>
      </c>
    </row>
    <row r="5" spans="1:15" s="39" customFormat="1" ht="23.25" customHeight="1" thickBot="1">
      <c r="A5" s="8" t="s">
        <v>0</v>
      </c>
      <c r="B5" s="162"/>
      <c r="C5" s="163"/>
      <c r="D5" s="163"/>
      <c r="E5" s="163"/>
      <c r="F5" s="163"/>
      <c r="G5" s="163"/>
      <c r="H5" s="163"/>
      <c r="I5" s="163"/>
      <c r="J5" s="164"/>
      <c r="K5" s="15"/>
      <c r="L5" s="15"/>
      <c r="M5" s="15"/>
      <c r="N5" s="51" t="s">
        <v>71</v>
      </c>
      <c r="O5" s="50" t="s">
        <v>85</v>
      </c>
    </row>
    <row r="6" spans="1:15" s="39" customFormat="1" ht="15.75" customHeight="1" thickBot="1">
      <c r="A6" s="8" t="s">
        <v>1</v>
      </c>
      <c r="B6" s="159" t="s">
        <v>235</v>
      </c>
      <c r="C6" s="160"/>
      <c r="D6" s="160"/>
      <c r="E6" s="160"/>
      <c r="F6" s="160"/>
      <c r="G6" s="160"/>
      <c r="H6" s="160"/>
      <c r="I6" s="160"/>
      <c r="J6" s="161"/>
      <c r="K6" s="15"/>
      <c r="L6" s="15"/>
      <c r="M6" s="15"/>
      <c r="N6" s="51" t="s">
        <v>72</v>
      </c>
      <c r="O6" s="50" t="s">
        <v>109</v>
      </c>
    </row>
    <row r="7" spans="1:15" s="39" customFormat="1" ht="18" customHeight="1" thickBot="1">
      <c r="A7" s="8" t="s">
        <v>2</v>
      </c>
      <c r="B7" s="159"/>
      <c r="C7" s="160"/>
      <c r="D7" s="160"/>
      <c r="E7" s="160"/>
      <c r="F7" s="160"/>
      <c r="G7" s="160"/>
      <c r="H7" s="160"/>
      <c r="I7" s="160"/>
      <c r="J7" s="161"/>
      <c r="K7" s="15"/>
      <c r="L7" s="15"/>
      <c r="M7" s="15"/>
      <c r="N7" s="51"/>
      <c r="O7" s="52" t="s">
        <v>110</v>
      </c>
    </row>
    <row r="8" spans="1:15" ht="15.75" customHeight="1" thickBot="1">
      <c r="A8" s="10" t="s">
        <v>69</v>
      </c>
      <c r="B8" s="165"/>
      <c r="C8" s="166"/>
      <c r="D8" s="166"/>
      <c r="E8" s="166"/>
      <c r="F8" s="166"/>
      <c r="G8" s="166"/>
      <c r="H8" s="166"/>
      <c r="I8" s="166"/>
      <c r="J8" s="167"/>
      <c r="O8" s="50" t="s">
        <v>111</v>
      </c>
    </row>
    <row r="9" spans="1:15" ht="26.25" customHeight="1" thickBot="1">
      <c r="A9" s="156" t="s">
        <v>236</v>
      </c>
      <c r="B9" s="156"/>
      <c r="C9" s="156"/>
      <c r="D9" s="156"/>
      <c r="E9" s="156"/>
      <c r="F9" s="156"/>
      <c r="G9" s="156"/>
      <c r="H9" s="156"/>
      <c r="I9" s="156"/>
      <c r="J9" s="156"/>
      <c r="K9" s="156"/>
      <c r="L9" s="156"/>
      <c r="M9" s="156"/>
      <c r="O9" s="50" t="s">
        <v>86</v>
      </c>
    </row>
    <row r="10" spans="1:15" s="16" customFormat="1" ht="213.6" customHeight="1" thickBot="1">
      <c r="A10" s="148" t="s">
        <v>237</v>
      </c>
      <c r="B10" s="149"/>
      <c r="C10" s="149"/>
      <c r="D10" s="149"/>
      <c r="E10" s="149"/>
      <c r="F10" s="149"/>
      <c r="G10" s="149"/>
      <c r="H10" s="149"/>
      <c r="I10" s="149"/>
      <c r="J10" s="149"/>
      <c r="K10" s="149"/>
      <c r="L10" s="149"/>
      <c r="M10" s="150"/>
      <c r="N10" s="52"/>
      <c r="O10" s="52" t="s">
        <v>84</v>
      </c>
    </row>
    <row r="11" spans="1:15" s="16" customFormat="1" ht="31.5" customHeight="1" thickBot="1">
      <c r="A11" s="3" t="s">
        <v>3</v>
      </c>
      <c r="B11" s="15"/>
      <c r="C11" s="15"/>
      <c r="D11" s="72"/>
      <c r="E11" s="15"/>
      <c r="F11" s="15"/>
      <c r="G11" s="15"/>
      <c r="H11" s="15"/>
      <c r="I11" s="15"/>
      <c r="N11" s="52"/>
      <c r="O11" s="52" t="s">
        <v>112</v>
      </c>
    </row>
    <row r="12" spans="1:15" s="16" customFormat="1" ht="14.25">
      <c r="A12" s="11" t="s">
        <v>4</v>
      </c>
      <c r="B12" s="130"/>
      <c r="C12" s="1"/>
      <c r="D12" s="79" t="s">
        <v>179</v>
      </c>
      <c r="E12" s="80"/>
      <c r="F12" s="80"/>
      <c r="G12" s="81"/>
      <c r="H12" s="81"/>
      <c r="I12" s="81"/>
      <c r="J12" s="81"/>
      <c r="K12" s="81"/>
      <c r="L12" s="81"/>
      <c r="N12" s="52"/>
      <c r="O12" s="52"/>
    </row>
    <row r="13" spans="1:15" s="16" customFormat="1" ht="14.25">
      <c r="A13" s="11" t="s">
        <v>5</v>
      </c>
      <c r="B13" s="128"/>
      <c r="C13" s="1"/>
      <c r="D13" s="79" t="s">
        <v>180</v>
      </c>
      <c r="E13" s="80"/>
      <c r="F13" s="80"/>
      <c r="G13" s="81"/>
      <c r="H13" s="81"/>
      <c r="I13" s="81"/>
      <c r="J13" s="81"/>
      <c r="K13" s="81"/>
      <c r="L13" s="81"/>
      <c r="N13" s="52"/>
      <c r="O13" s="52"/>
    </row>
    <row r="14" spans="1:15" ht="14.25">
      <c r="A14" s="11" t="s">
        <v>6</v>
      </c>
      <c r="B14" s="128"/>
      <c r="C14" s="1"/>
      <c r="D14" s="79" t="s">
        <v>181</v>
      </c>
      <c r="E14" s="80"/>
      <c r="F14" s="80"/>
      <c r="G14" s="82"/>
      <c r="H14" s="82"/>
      <c r="I14" s="82"/>
      <c r="J14" s="82"/>
      <c r="K14" s="82"/>
      <c r="L14" s="82"/>
    </row>
    <row r="15" spans="1:15" ht="14.25">
      <c r="A15" s="11" t="s">
        <v>7</v>
      </c>
      <c r="B15" s="128"/>
      <c r="C15" s="1"/>
      <c r="D15" s="79" t="s">
        <v>182</v>
      </c>
      <c r="E15" s="80"/>
      <c r="F15" s="80"/>
      <c r="G15" s="82"/>
      <c r="H15" s="82"/>
      <c r="I15" s="82"/>
      <c r="J15" s="82"/>
      <c r="K15" s="82"/>
      <c r="L15" s="82"/>
    </row>
    <row r="16" spans="1:15" ht="23.45" customHeight="1" thickBot="1">
      <c r="A16" s="11" t="s">
        <v>8</v>
      </c>
      <c r="B16" s="131"/>
      <c r="C16" s="1"/>
      <c r="D16" s="136" t="s">
        <v>183</v>
      </c>
      <c r="E16" s="136"/>
      <c r="F16" s="136"/>
      <c r="G16" s="136"/>
      <c r="H16" s="136"/>
      <c r="I16" s="136"/>
      <c r="J16" s="136"/>
      <c r="K16" s="136"/>
      <c r="L16" s="136"/>
    </row>
    <row r="18" spans="1:17" ht="16.5" thickBot="1">
      <c r="A18" s="3" t="s">
        <v>74</v>
      </c>
      <c r="B18" s="4"/>
    </row>
    <row r="19" spans="1:17" ht="24.6" customHeight="1">
      <c r="A19" s="11" t="s">
        <v>10</v>
      </c>
      <c r="B19" s="45">
        <f>B15</f>
        <v>0</v>
      </c>
      <c r="D19" s="153" t="s">
        <v>184</v>
      </c>
      <c r="E19" s="153"/>
      <c r="F19" s="153"/>
      <c r="G19" s="153"/>
      <c r="H19" s="153"/>
      <c r="I19" s="153"/>
      <c r="J19" s="153"/>
      <c r="K19" s="153"/>
      <c r="L19" s="153"/>
    </row>
    <row r="20" spans="1:17" ht="25.15" customHeight="1">
      <c r="A20" s="11" t="s">
        <v>11</v>
      </c>
      <c r="B20" s="132"/>
      <c r="D20" s="136" t="s">
        <v>186</v>
      </c>
      <c r="E20" s="136"/>
      <c r="F20" s="136"/>
      <c r="G20" s="136"/>
      <c r="H20" s="136"/>
      <c r="I20" s="136"/>
      <c r="J20" s="136"/>
      <c r="K20" s="136"/>
      <c r="L20" s="136"/>
    </row>
    <row r="21" spans="1:17" ht="22.15" customHeight="1">
      <c r="A21" s="11" t="s">
        <v>12</v>
      </c>
      <c r="B21" s="132"/>
      <c r="D21" s="136" t="s">
        <v>187</v>
      </c>
      <c r="E21" s="136"/>
      <c r="F21" s="136"/>
      <c r="G21" s="136"/>
      <c r="H21" s="136"/>
      <c r="I21" s="136"/>
      <c r="J21" s="136"/>
      <c r="K21" s="136"/>
      <c r="L21" s="136"/>
      <c r="Q21" s="42"/>
    </row>
    <row r="22" spans="1:17" ht="28.5" customHeight="1">
      <c r="A22" s="11" t="s">
        <v>13</v>
      </c>
      <c r="B22" s="132"/>
      <c r="C22" s="1"/>
      <c r="D22" s="136" t="s">
        <v>188</v>
      </c>
      <c r="E22" s="136"/>
      <c r="F22" s="136"/>
      <c r="G22" s="136"/>
      <c r="H22" s="136"/>
      <c r="I22" s="136"/>
      <c r="J22" s="136"/>
      <c r="K22" s="136"/>
      <c r="L22" s="136"/>
    </row>
    <row r="23" spans="1:17" ht="27.75" customHeight="1">
      <c r="A23" s="11" t="s">
        <v>14</v>
      </c>
      <c r="B23" s="132"/>
      <c r="C23" s="1"/>
      <c r="D23" s="136" t="s">
        <v>185</v>
      </c>
      <c r="E23" s="136"/>
      <c r="F23" s="136"/>
      <c r="G23" s="136"/>
      <c r="H23" s="136"/>
      <c r="I23" s="136"/>
      <c r="J23" s="136"/>
      <c r="K23" s="136"/>
      <c r="L23" s="136"/>
    </row>
    <row r="24" spans="1:17" ht="25.15" customHeight="1">
      <c r="A24" s="11" t="s">
        <v>15</v>
      </c>
      <c r="B24" s="132"/>
      <c r="D24" s="136" t="s">
        <v>189</v>
      </c>
      <c r="E24" s="136"/>
      <c r="F24" s="136"/>
      <c r="G24" s="136"/>
      <c r="H24" s="136"/>
      <c r="I24" s="136"/>
      <c r="J24" s="136"/>
      <c r="K24" s="136"/>
      <c r="L24" s="136"/>
    </row>
    <row r="25" spans="1:17" ht="25.9" customHeight="1">
      <c r="A25" s="11" t="s">
        <v>16</v>
      </c>
      <c r="B25" s="132"/>
      <c r="D25" s="136" t="s">
        <v>190</v>
      </c>
      <c r="E25" s="136"/>
      <c r="F25" s="136"/>
      <c r="G25" s="136"/>
      <c r="H25" s="136"/>
      <c r="I25" s="136"/>
      <c r="J25" s="136"/>
      <c r="K25" s="136"/>
      <c r="L25" s="136"/>
    </row>
    <row r="26" spans="1:17" ht="28.5" customHeight="1">
      <c r="A26" s="11" t="s">
        <v>17</v>
      </c>
      <c r="B26" s="132"/>
      <c r="C26" s="1"/>
      <c r="D26" s="136" t="s">
        <v>191</v>
      </c>
      <c r="E26" s="136"/>
      <c r="F26" s="136"/>
      <c r="G26" s="136"/>
      <c r="H26" s="136"/>
      <c r="I26" s="136"/>
      <c r="J26" s="136"/>
      <c r="K26" s="136"/>
      <c r="L26" s="136"/>
    </row>
    <row r="27" spans="1:17" ht="23.45" customHeight="1">
      <c r="A27" s="11" t="s">
        <v>18</v>
      </c>
      <c r="B27" s="133">
        <f>B16</f>
        <v>0</v>
      </c>
      <c r="D27" s="153" t="s">
        <v>192</v>
      </c>
      <c r="E27" s="153"/>
      <c r="F27" s="153"/>
      <c r="G27" s="153"/>
      <c r="H27" s="153"/>
      <c r="I27" s="153"/>
      <c r="J27" s="153"/>
      <c r="K27" s="153"/>
      <c r="L27" s="153"/>
    </row>
    <row r="28" spans="1:17" ht="25.15" customHeight="1">
      <c r="A28" s="11" t="s">
        <v>19</v>
      </c>
      <c r="B28" s="132"/>
      <c r="D28" s="136" t="s">
        <v>193</v>
      </c>
      <c r="E28" s="136"/>
      <c r="F28" s="136"/>
      <c r="G28" s="136"/>
      <c r="H28" s="136"/>
      <c r="I28" s="136"/>
      <c r="J28" s="136"/>
      <c r="K28" s="136"/>
      <c r="L28" s="136"/>
    </row>
    <row r="29" spans="1:17" ht="22.15" customHeight="1">
      <c r="A29" s="11" t="s">
        <v>20</v>
      </c>
      <c r="B29" s="132"/>
      <c r="D29" s="136" t="s">
        <v>194</v>
      </c>
      <c r="E29" s="136"/>
      <c r="F29" s="136"/>
      <c r="G29" s="136"/>
      <c r="H29" s="136"/>
      <c r="I29" s="136"/>
      <c r="J29" s="136"/>
      <c r="K29" s="136"/>
      <c r="L29" s="136"/>
    </row>
    <row r="30" spans="1:17" ht="25.9" customHeight="1">
      <c r="A30" s="11" t="s">
        <v>21</v>
      </c>
      <c r="B30" s="132"/>
      <c r="D30" s="136" t="s">
        <v>195</v>
      </c>
      <c r="E30" s="136"/>
      <c r="F30" s="136"/>
      <c r="G30" s="136"/>
      <c r="H30" s="136"/>
      <c r="I30" s="136"/>
      <c r="J30" s="136"/>
      <c r="K30" s="136"/>
      <c r="L30" s="136"/>
    </row>
    <row r="31" spans="1:17" ht="30" customHeight="1">
      <c r="A31" s="11" t="s">
        <v>23</v>
      </c>
      <c r="B31" s="132"/>
      <c r="D31" s="136" t="s">
        <v>196</v>
      </c>
      <c r="E31" s="136"/>
      <c r="F31" s="136"/>
      <c r="G31" s="136"/>
      <c r="H31" s="136"/>
      <c r="I31" s="136"/>
      <c r="J31" s="136"/>
      <c r="K31" s="136"/>
      <c r="L31" s="136"/>
    </row>
    <row r="32" spans="1:17" ht="22.15" customHeight="1">
      <c r="A32" s="11"/>
      <c r="B32" s="134"/>
      <c r="D32" s="136"/>
      <c r="E32" s="136"/>
      <c r="F32" s="136"/>
      <c r="G32" s="136"/>
      <c r="H32" s="136"/>
      <c r="I32" s="136"/>
      <c r="J32" s="136"/>
      <c r="K32" s="136"/>
      <c r="L32" s="136"/>
    </row>
    <row r="33" spans="1:4" ht="15" thickBot="1">
      <c r="A33" s="11" t="s">
        <v>22</v>
      </c>
      <c r="B33" s="135">
        <f>B19-SUM(B20:B31)</f>
        <v>0</v>
      </c>
      <c r="D33" s="78" t="s">
        <v>197</v>
      </c>
    </row>
    <row r="34" spans="1:4">
      <c r="D34" s="69"/>
    </row>
    <row r="35" spans="1:4" ht="16.5" thickBot="1">
      <c r="A35" s="3" t="s">
        <v>30</v>
      </c>
      <c r="D35" s="69"/>
    </row>
    <row r="36" spans="1:4" ht="14.25">
      <c r="A36" s="1" t="s">
        <v>31</v>
      </c>
      <c r="B36" s="19">
        <f>B15</f>
        <v>0</v>
      </c>
      <c r="D36" s="78" t="s">
        <v>197</v>
      </c>
    </row>
    <row r="37" spans="1:4" ht="14.25">
      <c r="A37" s="11" t="s">
        <v>173</v>
      </c>
      <c r="B37" s="95"/>
      <c r="D37" s="72" t="s">
        <v>198</v>
      </c>
    </row>
    <row r="38" spans="1:4" ht="14.25">
      <c r="A38" s="11" t="s">
        <v>24</v>
      </c>
      <c r="B38" s="95"/>
      <c r="D38" s="72" t="s">
        <v>199</v>
      </c>
    </row>
    <row r="39" spans="1:4" ht="14.25">
      <c r="A39" s="11" t="s">
        <v>25</v>
      </c>
      <c r="B39" s="95"/>
      <c r="D39" s="72" t="s">
        <v>200</v>
      </c>
    </row>
    <row r="40" spans="1:4" ht="14.25">
      <c r="A40" s="11" t="s">
        <v>26</v>
      </c>
      <c r="B40" s="95"/>
      <c r="D40" s="72" t="s">
        <v>225</v>
      </c>
    </row>
    <row r="41" spans="1:4" ht="14.25">
      <c r="A41" s="11" t="s">
        <v>27</v>
      </c>
      <c r="B41" s="95"/>
      <c r="D41" s="72" t="s">
        <v>226</v>
      </c>
    </row>
    <row r="42" spans="1:4" ht="14.25">
      <c r="A42" s="11" t="s">
        <v>28</v>
      </c>
      <c r="B42" s="95"/>
      <c r="D42" s="72" t="s">
        <v>227</v>
      </c>
    </row>
    <row r="43" spans="1:4" ht="14.25">
      <c r="A43" s="11" t="s">
        <v>29</v>
      </c>
      <c r="B43" s="95"/>
      <c r="D43" s="72" t="s">
        <v>201</v>
      </c>
    </row>
    <row r="44" spans="1:4" ht="15" thickBot="1">
      <c r="A44" s="12" t="s">
        <v>83</v>
      </c>
      <c r="B44" s="105">
        <f>B36-SUM(B37:B43)</f>
        <v>0</v>
      </c>
      <c r="D44" s="78" t="s">
        <v>197</v>
      </c>
    </row>
    <row r="45" spans="1:4">
      <c r="D45" s="69"/>
    </row>
    <row r="46" spans="1:4" ht="16.5" thickBot="1">
      <c r="A46" s="3" t="s">
        <v>35</v>
      </c>
      <c r="D46" s="69"/>
    </row>
    <row r="47" spans="1:4" ht="14.25">
      <c r="A47" s="11" t="s">
        <v>33</v>
      </c>
      <c r="B47" s="97"/>
      <c r="D47" s="72" t="s">
        <v>205</v>
      </c>
    </row>
    <row r="48" spans="1:4" ht="14.25">
      <c r="A48" s="11" t="s">
        <v>34</v>
      </c>
      <c r="B48" s="95"/>
      <c r="D48" s="72" t="s">
        <v>204</v>
      </c>
    </row>
    <row r="49" spans="1:15" ht="14.25">
      <c r="A49" s="11" t="s">
        <v>202</v>
      </c>
      <c r="B49" s="96"/>
      <c r="D49" s="72" t="s">
        <v>203</v>
      </c>
    </row>
    <row r="50" spans="1:15" ht="15" thickBot="1">
      <c r="A50" s="14" t="s">
        <v>32</v>
      </c>
      <c r="B50" s="105">
        <f>B15-B47-B48-B49</f>
        <v>0</v>
      </c>
      <c r="D50" s="78" t="s">
        <v>197</v>
      </c>
    </row>
    <row r="51" spans="1:15" s="22" customFormat="1" ht="15.75" customHeight="1">
      <c r="A51" s="40"/>
      <c r="B51" s="40"/>
      <c r="C51" s="40"/>
      <c r="D51" s="73"/>
      <c r="E51" s="40"/>
      <c r="F51" s="40"/>
      <c r="G51" s="40"/>
      <c r="H51" s="40"/>
      <c r="I51" s="40"/>
      <c r="J51" s="40"/>
      <c r="N51" s="53"/>
      <c r="O51" s="53"/>
    </row>
    <row r="52" spans="1:15" s="22" customFormat="1" ht="19.5" customHeight="1">
      <c r="A52" s="43" t="s">
        <v>177</v>
      </c>
      <c r="B52" s="15"/>
      <c r="C52" s="15"/>
      <c r="D52" s="72"/>
      <c r="E52" s="15"/>
      <c r="F52" s="15"/>
      <c r="G52" s="15"/>
      <c r="H52" s="15"/>
      <c r="I52" s="15"/>
      <c r="J52" s="15"/>
      <c r="N52" s="53"/>
      <c r="O52" s="53"/>
    </row>
    <row r="53" spans="1:15" ht="15.75" customHeight="1">
      <c r="A53" s="3" t="s">
        <v>172</v>
      </c>
    </row>
    <row r="54" spans="1:15" ht="14.45" customHeight="1" thickBot="1">
      <c r="A54" s="155" t="s">
        <v>92</v>
      </c>
      <c r="B54" s="155"/>
      <c r="C54" s="155"/>
      <c r="D54" s="155"/>
      <c r="E54" s="155"/>
      <c r="F54" s="155"/>
      <c r="G54" s="155"/>
      <c r="H54" s="155"/>
      <c r="I54" s="155"/>
      <c r="J54" s="155"/>
    </row>
    <row r="55" spans="1:15" s="17" customFormat="1" ht="25.9" customHeight="1" thickBot="1">
      <c r="A55" s="7" t="s">
        <v>80</v>
      </c>
      <c r="B55" s="36" t="s">
        <v>81</v>
      </c>
      <c r="C55" s="37" t="s">
        <v>68</v>
      </c>
      <c r="D55" s="37" t="s">
        <v>67</v>
      </c>
      <c r="E55" s="37" t="s">
        <v>66</v>
      </c>
      <c r="F55" s="38" t="s">
        <v>40</v>
      </c>
      <c r="H55" s="141" t="s">
        <v>206</v>
      </c>
      <c r="I55" s="141"/>
      <c r="J55" s="141"/>
      <c r="K55" s="141"/>
      <c r="L55" s="141"/>
    </row>
    <row r="56" spans="1:15" s="39" customFormat="1" ht="15">
      <c r="A56" s="1" t="s">
        <v>90</v>
      </c>
      <c r="B56" s="115"/>
      <c r="C56" s="116"/>
      <c r="D56" s="117"/>
      <c r="E56" s="118"/>
      <c r="F56" s="87">
        <f>E56+D56+C56+B56</f>
        <v>0</v>
      </c>
      <c r="H56" s="79" t="s">
        <v>207</v>
      </c>
      <c r="I56" s="85"/>
      <c r="J56" s="85"/>
      <c r="K56" s="68"/>
      <c r="L56" s="68"/>
    </row>
    <row r="57" spans="1:15" s="39" customFormat="1" ht="25.15" customHeight="1">
      <c r="A57" s="11" t="s">
        <v>36</v>
      </c>
      <c r="B57" s="107"/>
      <c r="C57" s="108"/>
      <c r="D57" s="109"/>
      <c r="E57" s="110"/>
      <c r="F57" s="84">
        <f t="shared" ref="F57:F64" si="0">B57+C57+D57+E57</f>
        <v>0</v>
      </c>
      <c r="H57" s="136" t="s">
        <v>208</v>
      </c>
      <c r="I57" s="136"/>
      <c r="J57" s="136"/>
      <c r="K57" s="136"/>
      <c r="L57" s="136"/>
    </row>
    <row r="58" spans="1:15" s="41" customFormat="1" ht="36.6" customHeight="1">
      <c r="A58" s="11" t="s">
        <v>65</v>
      </c>
      <c r="B58" s="107"/>
      <c r="C58" s="108"/>
      <c r="D58" s="109"/>
      <c r="E58" s="110"/>
      <c r="F58" s="84">
        <f t="shared" si="0"/>
        <v>0</v>
      </c>
      <c r="H58" s="136" t="s">
        <v>209</v>
      </c>
      <c r="I58" s="136"/>
      <c r="J58" s="136"/>
      <c r="K58" s="136"/>
      <c r="L58" s="136"/>
    </row>
    <row r="59" spans="1:15" s="39" customFormat="1" ht="32.450000000000003" customHeight="1">
      <c r="A59" s="11" t="s">
        <v>62</v>
      </c>
      <c r="B59" s="107"/>
      <c r="C59" s="108"/>
      <c r="D59" s="109"/>
      <c r="E59" s="110"/>
      <c r="F59" s="84">
        <f t="shared" si="0"/>
        <v>0</v>
      </c>
      <c r="H59" s="136" t="s">
        <v>210</v>
      </c>
      <c r="I59" s="136"/>
      <c r="J59" s="136"/>
      <c r="K59" s="136"/>
      <c r="L59" s="136"/>
    </row>
    <row r="60" spans="1:15" s="39" customFormat="1" ht="34.15" customHeight="1">
      <c r="A60" s="11" t="s">
        <v>64</v>
      </c>
      <c r="B60" s="107"/>
      <c r="C60" s="108"/>
      <c r="D60" s="109"/>
      <c r="E60" s="110"/>
      <c r="F60" s="84">
        <f t="shared" si="0"/>
        <v>0</v>
      </c>
      <c r="H60" s="136" t="s">
        <v>228</v>
      </c>
      <c r="I60" s="136"/>
      <c r="J60" s="136"/>
      <c r="K60" s="136"/>
      <c r="L60" s="136"/>
    </row>
    <row r="61" spans="1:15" s="39" customFormat="1" ht="34.9" customHeight="1">
      <c r="A61" s="11" t="s">
        <v>37</v>
      </c>
      <c r="B61" s="107"/>
      <c r="C61" s="108"/>
      <c r="D61" s="109"/>
      <c r="E61" s="110"/>
      <c r="F61" s="84">
        <f t="shared" si="0"/>
        <v>0</v>
      </c>
      <c r="H61" s="136" t="s">
        <v>211</v>
      </c>
      <c r="I61" s="136"/>
      <c r="J61" s="136"/>
      <c r="K61" s="136"/>
      <c r="L61" s="136"/>
    </row>
    <row r="62" spans="1:15" s="39" customFormat="1" ht="21.6" customHeight="1">
      <c r="A62" s="11" t="s">
        <v>38</v>
      </c>
      <c r="B62" s="107"/>
      <c r="C62" s="108"/>
      <c r="D62" s="109"/>
      <c r="E62" s="110"/>
      <c r="F62" s="84">
        <f t="shared" si="0"/>
        <v>0</v>
      </c>
      <c r="H62" s="136" t="s">
        <v>212</v>
      </c>
      <c r="I62" s="136"/>
      <c r="J62" s="136"/>
      <c r="K62" s="136"/>
      <c r="L62" s="136"/>
    </row>
    <row r="63" spans="1:15" s="39" customFormat="1" ht="30.75" customHeight="1">
      <c r="A63" s="11" t="s">
        <v>63</v>
      </c>
      <c r="B63" s="107"/>
      <c r="C63" s="108"/>
      <c r="D63" s="109"/>
      <c r="E63" s="110"/>
      <c r="F63" s="84">
        <f t="shared" si="0"/>
        <v>0</v>
      </c>
      <c r="H63" s="142" t="s">
        <v>233</v>
      </c>
      <c r="I63" s="142"/>
      <c r="J63" s="142"/>
      <c r="K63" s="142"/>
      <c r="L63" s="142"/>
    </row>
    <row r="64" spans="1:15" s="39" customFormat="1" ht="31.15" customHeight="1" thickBot="1">
      <c r="A64" s="11" t="s">
        <v>39</v>
      </c>
      <c r="B64" s="111"/>
      <c r="C64" s="112"/>
      <c r="D64" s="113"/>
      <c r="E64" s="114"/>
      <c r="F64" s="88">
        <f t="shared" si="0"/>
        <v>0</v>
      </c>
      <c r="H64" s="136" t="s">
        <v>213</v>
      </c>
      <c r="I64" s="136"/>
      <c r="J64" s="136"/>
      <c r="K64" s="136"/>
      <c r="L64" s="136"/>
    </row>
    <row r="65" spans="1:16" s="39" customFormat="1" ht="15.75" thickBot="1">
      <c r="A65" s="12" t="s">
        <v>57</v>
      </c>
      <c r="B65" s="119">
        <f>B56-B57-B58- B59-B61-B62-B63-B64</f>
        <v>0</v>
      </c>
      <c r="C65" s="119">
        <f>C56-C57-C58- C59-C61-C62-C63-C64</f>
        <v>0</v>
      </c>
      <c r="D65" s="119">
        <f>D56-D57-D58- D59-D61-D62-D63-D64</f>
        <v>0</v>
      </c>
      <c r="E65" s="119">
        <f>E56-E57-E58- E59-E61-E62-E63-E64</f>
        <v>0</v>
      </c>
      <c r="F65" s="119">
        <f>F56-F57-F58- F59-F61-F62-F63-F64</f>
        <v>0</v>
      </c>
      <c r="H65" s="83"/>
    </row>
    <row r="66" spans="1:16" s="18" customFormat="1" ht="15">
      <c r="A66" s="12"/>
      <c r="C66" s="28"/>
      <c r="D66" s="74"/>
      <c r="E66" s="28"/>
      <c r="F66" s="29"/>
      <c r="G66" s="28"/>
      <c r="H66" s="29"/>
      <c r="I66" s="28"/>
      <c r="J66" s="30"/>
      <c r="N66" s="54"/>
      <c r="O66" s="54"/>
    </row>
    <row r="67" spans="1:16" s="31" customFormat="1" ht="15">
      <c r="A67" s="12"/>
      <c r="C67" s="32"/>
      <c r="D67" s="74"/>
      <c r="E67" s="32"/>
      <c r="F67" s="33"/>
      <c r="G67" s="32"/>
      <c r="H67" s="33"/>
      <c r="I67" s="32"/>
      <c r="J67" s="30"/>
      <c r="N67" s="55"/>
      <c r="O67" s="55"/>
    </row>
    <row r="68" spans="1:16" ht="15.75" customHeight="1">
      <c r="A68" s="146" t="s">
        <v>174</v>
      </c>
      <c r="B68" s="146"/>
      <c r="C68" s="146"/>
      <c r="D68" s="146"/>
      <c r="E68" s="146"/>
      <c r="F68" s="146"/>
      <c r="G68" s="146"/>
      <c r="H68" s="146"/>
      <c r="I68" s="146"/>
      <c r="J68" s="146"/>
    </row>
    <row r="69" spans="1:16" ht="22.9" customHeight="1" thickBot="1">
      <c r="A69" s="170" t="s">
        <v>175</v>
      </c>
      <c r="B69" s="170"/>
      <c r="C69" s="170"/>
      <c r="D69" s="170"/>
      <c r="E69" s="170"/>
      <c r="F69" s="170"/>
      <c r="G69" s="170"/>
      <c r="H69" s="170"/>
      <c r="I69" s="170"/>
      <c r="J69" s="170"/>
      <c r="K69" s="170"/>
      <c r="L69" s="170"/>
    </row>
    <row r="70" spans="1:16" ht="14.45" customHeight="1">
      <c r="A70" s="7" t="s">
        <v>80</v>
      </c>
      <c r="B70" s="168" t="s">
        <v>9</v>
      </c>
      <c r="C70" s="169"/>
      <c r="D70" s="75"/>
      <c r="E70" s="141" t="s">
        <v>206</v>
      </c>
      <c r="F70" s="141"/>
      <c r="G70" s="141"/>
      <c r="H70" s="141"/>
      <c r="I70" s="141"/>
      <c r="J70" s="141"/>
      <c r="K70" s="141"/>
      <c r="L70" s="141"/>
      <c r="M70" s="50"/>
      <c r="O70" s="15"/>
    </row>
    <row r="71" spans="1:16" ht="23.45" customHeight="1">
      <c r="A71" s="11" t="s">
        <v>47</v>
      </c>
      <c r="B71" s="151"/>
      <c r="C71" s="152"/>
      <c r="E71" s="171" t="s">
        <v>238</v>
      </c>
      <c r="F71" s="171"/>
      <c r="G71" s="171"/>
      <c r="H71" s="171"/>
      <c r="I71" s="171"/>
      <c r="J71" s="171"/>
      <c r="K71" s="171"/>
      <c r="L71" s="171"/>
      <c r="M71" s="50"/>
      <c r="O71" s="15"/>
    </row>
    <row r="72" spans="1:16" ht="24.6" customHeight="1">
      <c r="A72" s="11" t="s">
        <v>48</v>
      </c>
      <c r="B72" s="151"/>
      <c r="C72" s="152"/>
      <c r="E72" s="136" t="s">
        <v>246</v>
      </c>
      <c r="F72" s="136"/>
      <c r="G72" s="136"/>
      <c r="H72" s="136"/>
      <c r="I72" s="136"/>
      <c r="J72" s="136"/>
      <c r="K72" s="136"/>
      <c r="L72" s="136"/>
      <c r="M72" s="50"/>
      <c r="O72" s="15"/>
    </row>
    <row r="73" spans="1:16" s="18" customFormat="1" ht="25.9" customHeight="1">
      <c r="A73" s="11" t="s">
        <v>49</v>
      </c>
      <c r="B73" s="151"/>
      <c r="C73" s="152"/>
      <c r="D73" s="72"/>
      <c r="E73" s="142" t="s">
        <v>239</v>
      </c>
      <c r="F73" s="142"/>
      <c r="G73" s="142"/>
      <c r="H73" s="142"/>
      <c r="I73" s="142"/>
      <c r="J73" s="142"/>
      <c r="K73" s="142"/>
      <c r="L73" s="142"/>
      <c r="M73" s="54"/>
      <c r="N73" s="54"/>
    </row>
    <row r="74" spans="1:16" ht="15" thickBot="1">
      <c r="A74" s="11" t="s">
        <v>22</v>
      </c>
      <c r="B74" s="143">
        <f>B71-B72-B73</f>
        <v>0</v>
      </c>
      <c r="C74" s="144"/>
      <c r="M74" s="50"/>
      <c r="O74" s="15"/>
    </row>
    <row r="76" spans="1:16" ht="15" customHeight="1">
      <c r="A76" s="154" t="s">
        <v>91</v>
      </c>
      <c r="B76" s="154"/>
      <c r="C76" s="154"/>
      <c r="D76" s="154"/>
      <c r="E76" s="154"/>
      <c r="F76" s="154"/>
      <c r="G76" s="154"/>
      <c r="H76" s="154"/>
      <c r="I76" s="154"/>
      <c r="J76" s="154"/>
    </row>
    <row r="77" spans="1:16" ht="15" customHeight="1">
      <c r="A77" s="67"/>
      <c r="B77" s="67"/>
      <c r="C77" s="67"/>
      <c r="D77" s="76"/>
      <c r="E77" s="67"/>
      <c r="F77" s="67"/>
      <c r="G77" s="67"/>
      <c r="H77" s="67"/>
      <c r="I77" s="67"/>
      <c r="J77" s="67"/>
    </row>
    <row r="78" spans="1:16" ht="15.75" thickBot="1">
      <c r="A78" s="3" t="s">
        <v>87</v>
      </c>
    </row>
    <row r="79" spans="1:16" ht="21" customHeight="1">
      <c r="A79" s="7" t="s">
        <v>80</v>
      </c>
      <c r="B79" s="23" t="s">
        <v>88</v>
      </c>
      <c r="C79" s="24" t="s">
        <v>76</v>
      </c>
      <c r="D79" s="91" t="s">
        <v>77</v>
      </c>
      <c r="E79" s="24" t="s">
        <v>78</v>
      </c>
      <c r="F79" s="25" t="s">
        <v>79</v>
      </c>
      <c r="G79" s="45" t="s">
        <v>40</v>
      </c>
      <c r="H79" s="18"/>
      <c r="I79" s="141" t="s">
        <v>206</v>
      </c>
      <c r="J79" s="141"/>
      <c r="K79" s="141"/>
      <c r="L79" s="141"/>
      <c r="M79" s="86"/>
      <c r="N79" s="86"/>
      <c r="O79" s="86"/>
      <c r="P79" s="86"/>
    </row>
    <row r="80" spans="1:16" ht="19.899999999999999" customHeight="1">
      <c r="A80" s="89" t="s">
        <v>235</v>
      </c>
      <c r="B80" s="98"/>
      <c r="C80" s="99"/>
      <c r="D80" s="106"/>
      <c r="E80" s="99"/>
      <c r="F80" s="100"/>
      <c r="G80" s="21">
        <f>SUM(B80:F80)</f>
        <v>0</v>
      </c>
      <c r="I80" s="136" t="s">
        <v>240</v>
      </c>
      <c r="J80" s="136"/>
      <c r="K80" s="136"/>
      <c r="L80" s="136"/>
    </row>
    <row r="81" spans="1:15" ht="22.15" customHeight="1">
      <c r="A81" s="89" t="s">
        <v>231</v>
      </c>
      <c r="B81" s="98"/>
      <c r="C81" s="99"/>
      <c r="D81" s="106"/>
      <c r="E81" s="99"/>
      <c r="F81" s="100"/>
      <c r="G81" s="21">
        <f>SUM(B81:F81)</f>
        <v>0</v>
      </c>
      <c r="I81" s="136" t="s">
        <v>232</v>
      </c>
      <c r="J81" s="136"/>
      <c r="K81" s="136"/>
      <c r="L81" s="136"/>
    </row>
    <row r="82" spans="1:15" s="18" customFormat="1" ht="20.45" customHeight="1" thickBot="1">
      <c r="A82" s="89" t="s">
        <v>229</v>
      </c>
      <c r="B82" s="101"/>
      <c r="C82" s="102"/>
      <c r="D82" s="120"/>
      <c r="E82" s="102"/>
      <c r="F82" s="103"/>
      <c r="G82" s="20">
        <f>SUM(B82:F82)</f>
        <v>0</v>
      </c>
      <c r="H82" s="15"/>
      <c r="I82" s="136" t="s">
        <v>230</v>
      </c>
      <c r="J82" s="136"/>
      <c r="K82" s="136"/>
      <c r="L82" s="136"/>
      <c r="N82" s="54"/>
      <c r="O82" s="54"/>
    </row>
    <row r="83" spans="1:15" ht="14.25">
      <c r="A83" s="13"/>
      <c r="B83"/>
      <c r="C83"/>
      <c r="D83" s="73"/>
      <c r="E83"/>
      <c r="F83"/>
      <c r="G83"/>
      <c r="H83" s="5"/>
      <c r="I83" s="5"/>
    </row>
    <row r="85" spans="1:15" ht="15.75" thickBot="1">
      <c r="A85" s="27" t="s">
        <v>93</v>
      </c>
      <c r="B85" s="27"/>
      <c r="C85" s="27"/>
      <c r="D85" s="70"/>
    </row>
    <row r="86" spans="1:15" s="5" customFormat="1" ht="23.45" customHeight="1" thickBot="1">
      <c r="A86" s="6" t="s">
        <v>75</v>
      </c>
      <c r="B86" s="137"/>
      <c r="C86" s="138"/>
      <c r="D86" s="138"/>
      <c r="E86" s="138"/>
      <c r="F86" s="139"/>
      <c r="G86" s="90"/>
      <c r="H86" s="140" t="s">
        <v>214</v>
      </c>
      <c r="I86" s="140"/>
      <c r="J86" s="140"/>
      <c r="K86" s="140"/>
      <c r="L86" s="140"/>
      <c r="N86" s="56"/>
      <c r="O86" s="57"/>
    </row>
    <row r="87" spans="1:15" s="49" customFormat="1" ht="28.9" customHeight="1">
      <c r="A87" s="46" t="s">
        <v>80</v>
      </c>
      <c r="B87" s="26" t="s">
        <v>94</v>
      </c>
      <c r="C87" s="34" t="s">
        <v>89</v>
      </c>
      <c r="D87" s="92" t="s">
        <v>79</v>
      </c>
      <c r="E87" s="35" t="s">
        <v>82</v>
      </c>
      <c r="F87" s="47" t="s">
        <v>40</v>
      </c>
      <c r="G87" s="48"/>
      <c r="H87" s="141" t="s">
        <v>206</v>
      </c>
      <c r="I87" s="141"/>
      <c r="J87" s="141"/>
      <c r="K87" s="141"/>
      <c r="N87" s="58"/>
      <c r="O87" s="58"/>
    </row>
    <row r="88" spans="1:15" ht="24.6" customHeight="1">
      <c r="A88" s="89" t="s">
        <v>235</v>
      </c>
      <c r="B88" s="121"/>
      <c r="C88" s="108"/>
      <c r="D88" s="109"/>
      <c r="E88" s="122"/>
      <c r="F88" s="21">
        <f>B88+C88+D88</f>
        <v>0</v>
      </c>
      <c r="H88" s="136" t="s">
        <v>240</v>
      </c>
      <c r="I88" s="136"/>
      <c r="J88" s="136"/>
      <c r="K88" s="136"/>
      <c r="O88" s="57"/>
    </row>
    <row r="89" spans="1:15" ht="25.9" customHeight="1">
      <c r="A89" s="89" t="s">
        <v>231</v>
      </c>
      <c r="B89" s="121"/>
      <c r="C89" s="108"/>
      <c r="D89" s="109"/>
      <c r="E89" s="122"/>
      <c r="F89" s="21">
        <f t="shared" ref="F89:F90" si="1">B89+C89+D89</f>
        <v>0</v>
      </c>
      <c r="H89" s="136" t="s">
        <v>232</v>
      </c>
      <c r="I89" s="136"/>
      <c r="J89" s="136"/>
      <c r="K89" s="136"/>
      <c r="O89" s="59"/>
    </row>
    <row r="90" spans="1:15" s="18" customFormat="1" ht="26.45" customHeight="1" thickBot="1">
      <c r="A90" s="89" t="s">
        <v>229</v>
      </c>
      <c r="B90" s="123"/>
      <c r="C90" s="124"/>
      <c r="D90" s="125"/>
      <c r="E90" s="126"/>
      <c r="F90" s="21">
        <f t="shared" si="1"/>
        <v>0</v>
      </c>
      <c r="G90" s="15"/>
      <c r="H90" s="136" t="s">
        <v>230</v>
      </c>
      <c r="I90" s="136"/>
      <c r="J90" s="136"/>
      <c r="K90" s="136"/>
      <c r="N90" s="54"/>
      <c r="O90" s="59"/>
    </row>
    <row r="91" spans="1:15" customFormat="1">
      <c r="D91" s="73"/>
    </row>
    <row r="92" spans="1:15" ht="13.9" hidden="1" customHeight="1">
      <c r="C92" s="147"/>
      <c r="D92" s="147"/>
      <c r="E92" s="147"/>
      <c r="F92" s="147"/>
    </row>
    <row r="93" spans="1:15" ht="15">
      <c r="A93" s="6" t="s">
        <v>171</v>
      </c>
    </row>
    <row r="94" spans="1:15" ht="15" customHeight="1" thickBot="1">
      <c r="A94" s="1"/>
      <c r="B94" s="1"/>
      <c r="C94" s="1"/>
      <c r="D94" s="71"/>
      <c r="E94" s="1"/>
      <c r="F94" s="1"/>
      <c r="G94" s="1"/>
      <c r="H94" s="1"/>
    </row>
    <row r="95" spans="1:15" ht="14.25">
      <c r="A95" s="11" t="s">
        <v>41</v>
      </c>
      <c r="B95" s="127"/>
      <c r="D95" s="72" t="s">
        <v>241</v>
      </c>
      <c r="O95" s="54"/>
    </row>
    <row r="96" spans="1:15" ht="14.25">
      <c r="A96" s="11" t="s">
        <v>42</v>
      </c>
      <c r="B96" s="128"/>
      <c r="D96" s="72" t="s">
        <v>244</v>
      </c>
      <c r="O96" s="54"/>
    </row>
    <row r="97" spans="1:15" ht="14.25">
      <c r="A97" s="11" t="s">
        <v>43</v>
      </c>
      <c r="B97" s="128"/>
      <c r="D97" s="72" t="s">
        <v>242</v>
      </c>
      <c r="O97" s="54"/>
    </row>
    <row r="98" spans="1:15" ht="14.25">
      <c r="A98" s="11" t="s">
        <v>44</v>
      </c>
      <c r="B98" s="128"/>
      <c r="D98" s="72" t="s">
        <v>245</v>
      </c>
      <c r="O98" s="54"/>
    </row>
    <row r="99" spans="1:15" ht="14.25">
      <c r="A99" s="11" t="s">
        <v>45</v>
      </c>
      <c r="B99" s="128"/>
      <c r="D99" s="72" t="s">
        <v>243</v>
      </c>
    </row>
    <row r="100" spans="1:15" ht="15" thickBot="1">
      <c r="A100" s="11" t="s">
        <v>46</v>
      </c>
      <c r="B100" s="129"/>
      <c r="D100" s="72" t="s">
        <v>247</v>
      </c>
    </row>
    <row r="101" spans="1:15" ht="14.25">
      <c r="A101" s="9"/>
      <c r="B101" s="44"/>
      <c r="D101" s="77"/>
      <c r="E101" s="9"/>
      <c r="F101" s="9"/>
      <c r="G101" s="9"/>
    </row>
    <row r="102" spans="1:15" ht="15.75">
      <c r="A102" s="3" t="s">
        <v>70</v>
      </c>
    </row>
    <row r="103" spans="1:15" ht="15" customHeight="1" thickBot="1">
      <c r="A103" s="145" t="s">
        <v>50</v>
      </c>
      <c r="B103" s="145"/>
      <c r="C103" s="145"/>
      <c r="D103" s="145"/>
      <c r="E103" s="145"/>
      <c r="F103" s="145"/>
      <c r="G103" s="145"/>
      <c r="H103" s="145"/>
      <c r="I103" s="145"/>
      <c r="J103" s="145"/>
    </row>
    <row r="104" spans="1:15" ht="13.9" customHeight="1">
      <c r="A104" s="11" t="s">
        <v>59</v>
      </c>
      <c r="B104" s="94">
        <f>B15</f>
        <v>0</v>
      </c>
      <c r="D104" s="93" t="s">
        <v>206</v>
      </c>
      <c r="E104" s="93"/>
      <c r="F104" s="93"/>
      <c r="G104" s="93"/>
      <c r="M104" s="50"/>
      <c r="O104" s="15"/>
    </row>
    <row r="105" spans="1:15" ht="14.25">
      <c r="A105" s="11" t="s">
        <v>51</v>
      </c>
      <c r="B105" s="95"/>
      <c r="D105" s="72" t="s">
        <v>215</v>
      </c>
      <c r="M105" s="50"/>
      <c r="O105" s="15"/>
    </row>
    <row r="106" spans="1:15" ht="14.25">
      <c r="A106" s="11" t="s">
        <v>52</v>
      </c>
      <c r="B106" s="95"/>
      <c r="D106" s="72" t="s">
        <v>216</v>
      </c>
      <c r="M106" s="50"/>
      <c r="O106" s="15"/>
    </row>
    <row r="107" spans="1:15" ht="14.25">
      <c r="A107" s="11" t="s">
        <v>53</v>
      </c>
      <c r="B107" s="95"/>
      <c r="D107" s="72" t="s">
        <v>217</v>
      </c>
      <c r="M107" s="50"/>
      <c r="O107" s="15"/>
    </row>
    <row r="108" spans="1:15" ht="14.25">
      <c r="A108" s="11" t="s">
        <v>54</v>
      </c>
      <c r="B108" s="95"/>
      <c r="D108" s="72" t="s">
        <v>218</v>
      </c>
      <c r="M108" s="50"/>
      <c r="O108" s="15"/>
    </row>
    <row r="109" spans="1:15" ht="14.25">
      <c r="A109" s="11" t="s">
        <v>55</v>
      </c>
      <c r="B109" s="95"/>
      <c r="D109" s="72" t="s">
        <v>219</v>
      </c>
      <c r="M109" s="50"/>
      <c r="O109" s="15"/>
    </row>
    <row r="110" spans="1:15" ht="14.25">
      <c r="A110" s="11" t="s">
        <v>56</v>
      </c>
      <c r="B110" s="95"/>
      <c r="D110" s="72" t="s">
        <v>220</v>
      </c>
      <c r="M110" s="50"/>
      <c r="O110" s="15"/>
    </row>
    <row r="111" spans="1:15" ht="14.25">
      <c r="A111" s="11" t="s">
        <v>57</v>
      </c>
      <c r="B111" s="21">
        <f>B104-B105-B106-B107-B108-B109-B110</f>
        <v>0</v>
      </c>
      <c r="D111" s="15"/>
      <c r="M111" s="50"/>
      <c r="O111" s="15"/>
    </row>
    <row r="112" spans="1:15">
      <c r="M112" s="50"/>
      <c r="O112" s="15"/>
    </row>
    <row r="113" spans="1:15" ht="16.5" thickBot="1">
      <c r="A113" s="3" t="s">
        <v>58</v>
      </c>
      <c r="M113" s="50"/>
      <c r="O113" s="15"/>
    </row>
    <row r="114" spans="1:15" ht="14.25">
      <c r="A114" s="11" t="s">
        <v>59</v>
      </c>
      <c r="B114" s="94">
        <f>B15</f>
        <v>0</v>
      </c>
      <c r="D114" s="93" t="s">
        <v>221</v>
      </c>
      <c r="M114" s="50"/>
      <c r="O114" s="15"/>
    </row>
    <row r="115" spans="1:15" ht="14.25">
      <c r="A115" s="11" t="s">
        <v>60</v>
      </c>
      <c r="B115" s="95"/>
      <c r="D115" s="72" t="s">
        <v>222</v>
      </c>
      <c r="M115" s="50"/>
      <c r="O115" s="15"/>
    </row>
    <row r="116" spans="1:15" ht="15" thickBot="1">
      <c r="A116" s="11" t="s">
        <v>61</v>
      </c>
      <c r="B116" s="104"/>
      <c r="D116" s="72" t="s">
        <v>223</v>
      </c>
      <c r="M116" s="50"/>
      <c r="O116" s="15"/>
    </row>
  </sheetData>
  <sheetProtection algorithmName="SHA-512" hashValue="qZH+J1+FmbK9o8O2e7pHYCQJW3epQvXG+vll97j7aHIrti1lhhbITL/ErfDi7UX6rV9Ux6nKS63jweFL/Umqvg==" saltValue="/4x7ItBm5fUlQRHXXyR6wA==" spinCount="100000" sheet="1" selectLockedCells="1"/>
  <mergeCells count="59">
    <mergeCell ref="B6:J6"/>
    <mergeCell ref="B8:J8"/>
    <mergeCell ref="B70:C70"/>
    <mergeCell ref="B73:C73"/>
    <mergeCell ref="H58:L58"/>
    <mergeCell ref="H59:L59"/>
    <mergeCell ref="H60:L60"/>
    <mergeCell ref="H61:L61"/>
    <mergeCell ref="H63:L63"/>
    <mergeCell ref="H62:L62"/>
    <mergeCell ref="H64:L64"/>
    <mergeCell ref="E70:L70"/>
    <mergeCell ref="A69:L69"/>
    <mergeCell ref="E71:L71"/>
    <mergeCell ref="E92:F92"/>
    <mergeCell ref="A76:J76"/>
    <mergeCell ref="A54:J54"/>
    <mergeCell ref="A9:M9"/>
    <mergeCell ref="A1:J1"/>
    <mergeCell ref="A3:J3"/>
    <mergeCell ref="B4:J4"/>
    <mergeCell ref="B7:J7"/>
    <mergeCell ref="D29:L29"/>
    <mergeCell ref="D30:L30"/>
    <mergeCell ref="D31:L31"/>
    <mergeCell ref="D27:L27"/>
    <mergeCell ref="D32:L32"/>
    <mergeCell ref="H55:L55"/>
    <mergeCell ref="H57:L57"/>
    <mergeCell ref="B5:J5"/>
    <mergeCell ref="A103:J103"/>
    <mergeCell ref="A68:J68"/>
    <mergeCell ref="C92:D92"/>
    <mergeCell ref="A10:M10"/>
    <mergeCell ref="B71:C71"/>
    <mergeCell ref="B72:C72"/>
    <mergeCell ref="D16:L16"/>
    <mergeCell ref="D19:L19"/>
    <mergeCell ref="D20:L20"/>
    <mergeCell ref="D21:L21"/>
    <mergeCell ref="D22:L22"/>
    <mergeCell ref="D23:L23"/>
    <mergeCell ref="D24:L24"/>
    <mergeCell ref="D25:L25"/>
    <mergeCell ref="D26:L26"/>
    <mergeCell ref="D28:L28"/>
    <mergeCell ref="B86:F86"/>
    <mergeCell ref="H86:L86"/>
    <mergeCell ref="H87:K87"/>
    <mergeCell ref="E73:L73"/>
    <mergeCell ref="E72:L72"/>
    <mergeCell ref="I79:L79"/>
    <mergeCell ref="I80:L80"/>
    <mergeCell ref="B74:C74"/>
    <mergeCell ref="H88:K88"/>
    <mergeCell ref="H89:K89"/>
    <mergeCell ref="H90:K90"/>
    <mergeCell ref="I81:L81"/>
    <mergeCell ref="I82:L82"/>
  </mergeCells>
  <phoneticPr fontId="11" type="noConversion"/>
  <dataValidations count="5">
    <dataValidation type="whole" operator="greaterThan" allowBlank="1" showInputMessage="1" showErrorMessage="1" sqref="B50" xr:uid="{00000000-0002-0000-0000-000000000000}">
      <formula1>B15</formula1>
    </dataValidation>
    <dataValidation type="custom" allowBlank="1" showInputMessage="1" showErrorMessage="1" sqref="G67 I67 C67 E67" xr:uid="{00000000-0002-0000-0000-000001000000}">
      <formula1>J66/B67</formula1>
    </dataValidation>
    <dataValidation type="custom" allowBlank="1" showInputMessage="1" showErrorMessage="1" sqref="E66 G66 I66 C66" xr:uid="{00000000-0002-0000-0000-000002000000}">
      <formula1>#REF!/B66</formula1>
    </dataValidation>
    <dataValidation type="list" allowBlank="1" showInputMessage="1" showErrorMessage="1" sqref="B7:J7" xr:uid="{00000000-0002-0000-0000-000003000000}">
      <formula1>$O$2:$O$12</formula1>
    </dataValidation>
    <dataValidation type="list" allowBlank="1" showInputMessage="1" showErrorMessage="1" sqref="B8:J8" xr:uid="{00000000-0002-0000-0000-000004000000}">
      <formula1>$N$5:$N$7</formula1>
    </dataValidation>
  </dataValidations>
  <pageMargins left="0.35433070866141736" right="0.35433070866141736" top="0.59055118110236227" bottom="0.59055118110236227" header="0.11811023622047245" footer="0.11811023622047245"/>
  <pageSetup paperSize="9" scale="63" fitToHeight="8" orientation="portrait" r:id="rId1"/>
  <headerFooter alignWithMargins="0">
    <oddFooter>&amp;L&amp;9&amp;F&amp;R&amp;9&amp;P of &amp;N</oddFooter>
  </headerFooter>
  <rowBreaks count="1" manualBreakCount="1">
    <brk id="51"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M5"/>
  <sheetViews>
    <sheetView zoomScale="70" zoomScaleNormal="70" workbookViewId="0">
      <selection activeCell="H21" sqref="H21"/>
    </sheetView>
  </sheetViews>
  <sheetFormatPr defaultColWidth="9.140625" defaultRowHeight="12.75"/>
  <cols>
    <col min="1" max="1" width="8.5703125" style="60" bestFit="1" customWidth="1"/>
    <col min="2" max="16384" width="9.140625" style="60"/>
  </cols>
  <sheetData>
    <row r="1" spans="1:91" s="63" customFormat="1" ht="11.25">
      <c r="E1" s="63" t="s">
        <v>95</v>
      </c>
      <c r="J1" s="63" t="s">
        <v>96</v>
      </c>
      <c r="X1" s="63" t="s">
        <v>97</v>
      </c>
      <c r="AG1" s="63" t="s">
        <v>98</v>
      </c>
      <c r="AJ1" s="63" t="s">
        <v>99</v>
      </c>
      <c r="AT1" s="63" t="s">
        <v>100</v>
      </c>
      <c r="AX1" s="63" t="s">
        <v>101</v>
      </c>
      <c r="BM1" s="63" t="s">
        <v>102</v>
      </c>
      <c r="BY1" s="63" t="s">
        <v>103</v>
      </c>
      <c r="CE1" s="63" t="s">
        <v>104</v>
      </c>
      <c r="CL1" s="63" t="s">
        <v>105</v>
      </c>
    </row>
    <row r="2" spans="1:91" s="63" customFormat="1" ht="11.25">
      <c r="A2" s="63" t="s">
        <v>113</v>
      </c>
      <c r="B2" s="63" t="s">
        <v>114</v>
      </c>
      <c r="C2" s="63" t="s">
        <v>115</v>
      </c>
      <c r="D2" s="63" t="s">
        <v>116</v>
      </c>
      <c r="E2" s="63" t="s">
        <v>4</v>
      </c>
      <c r="F2" s="63" t="s">
        <v>5</v>
      </c>
      <c r="G2" s="63" t="s">
        <v>117</v>
      </c>
      <c r="H2" s="63" t="s">
        <v>7</v>
      </c>
      <c r="I2" s="63" t="s">
        <v>118</v>
      </c>
      <c r="J2" s="63" t="s">
        <v>119</v>
      </c>
      <c r="K2" s="63" t="s">
        <v>120</v>
      </c>
      <c r="L2" s="63" t="s">
        <v>121</v>
      </c>
      <c r="M2" s="63" t="s">
        <v>122</v>
      </c>
      <c r="N2" s="63" t="s">
        <v>123</v>
      </c>
      <c r="O2" s="63" t="s">
        <v>124</v>
      </c>
      <c r="P2" s="63" t="s">
        <v>125</v>
      </c>
      <c r="Q2" s="63" t="s">
        <v>126</v>
      </c>
      <c r="R2" s="63" t="s">
        <v>18</v>
      </c>
      <c r="S2" s="63" t="s">
        <v>127</v>
      </c>
      <c r="T2" s="63" t="s">
        <v>128</v>
      </c>
      <c r="U2" s="63" t="s">
        <v>129</v>
      </c>
      <c r="V2" s="63" t="s">
        <v>82</v>
      </c>
      <c r="W2" s="63" t="s">
        <v>57</v>
      </c>
      <c r="X2" s="63" t="s">
        <v>173</v>
      </c>
      <c r="Y2" s="63" t="s">
        <v>24</v>
      </c>
      <c r="Z2" s="63" t="s">
        <v>25</v>
      </c>
      <c r="AA2" s="63" t="s">
        <v>26</v>
      </c>
      <c r="AB2" s="63" t="s">
        <v>27</v>
      </c>
      <c r="AC2" s="63" t="s">
        <v>28</v>
      </c>
      <c r="AD2" s="63" t="s">
        <v>29</v>
      </c>
      <c r="AE2" s="63" t="s">
        <v>130</v>
      </c>
      <c r="AF2" s="63" t="s">
        <v>131</v>
      </c>
      <c r="AG2" s="63" t="s">
        <v>132</v>
      </c>
      <c r="AH2" s="63" t="s">
        <v>130</v>
      </c>
      <c r="AI2" s="63" t="s">
        <v>133</v>
      </c>
      <c r="AJ2" s="63" t="s">
        <v>36</v>
      </c>
      <c r="AK2" s="63" t="s">
        <v>65</v>
      </c>
      <c r="AL2" s="63" t="s">
        <v>62</v>
      </c>
      <c r="AM2" s="63" t="s">
        <v>64</v>
      </c>
      <c r="AN2" s="63" t="s">
        <v>134</v>
      </c>
      <c r="AO2" s="63" t="s">
        <v>38</v>
      </c>
      <c r="AP2" s="63" t="s">
        <v>63</v>
      </c>
      <c r="AQ2" s="63" t="s">
        <v>135</v>
      </c>
      <c r="AR2" s="63" t="s">
        <v>57</v>
      </c>
      <c r="AS2" s="63" t="s">
        <v>136</v>
      </c>
      <c r="AT2" s="63" t="s">
        <v>137</v>
      </c>
      <c r="AU2" s="63" t="s">
        <v>138</v>
      </c>
      <c r="AV2" s="63" t="s">
        <v>22</v>
      </c>
      <c r="AW2" s="63" t="s">
        <v>139</v>
      </c>
      <c r="AX2" s="63" t="s">
        <v>140</v>
      </c>
      <c r="AY2" s="63" t="s">
        <v>141</v>
      </c>
      <c r="AZ2" s="63" t="s">
        <v>142</v>
      </c>
      <c r="BA2" s="63" t="s">
        <v>143</v>
      </c>
      <c r="BB2" s="63" t="s">
        <v>144</v>
      </c>
      <c r="BC2" s="63" t="s">
        <v>145</v>
      </c>
      <c r="BD2" s="63" t="s">
        <v>146</v>
      </c>
      <c r="BE2" s="63" t="s">
        <v>147</v>
      </c>
      <c r="BF2" s="63" t="s">
        <v>148</v>
      </c>
      <c r="BG2" s="63" t="s">
        <v>149</v>
      </c>
      <c r="BH2" s="63" t="s">
        <v>150</v>
      </c>
      <c r="BI2" s="63" t="s">
        <v>151</v>
      </c>
      <c r="BJ2" s="63" t="s">
        <v>152</v>
      </c>
      <c r="BK2" s="63" t="s">
        <v>153</v>
      </c>
      <c r="BL2" s="63" t="s">
        <v>170</v>
      </c>
      <c r="BM2" s="63" t="s">
        <v>154</v>
      </c>
      <c r="BN2" s="63" t="s">
        <v>155</v>
      </c>
      <c r="BO2" s="63" t="s">
        <v>143</v>
      </c>
      <c r="BP2" s="63" t="s">
        <v>156</v>
      </c>
      <c r="BQ2" s="63" t="s">
        <v>160</v>
      </c>
      <c r="BR2" s="63" t="s">
        <v>161</v>
      </c>
      <c r="BS2" s="63" t="s">
        <v>148</v>
      </c>
      <c r="BT2" s="63" t="s">
        <v>162</v>
      </c>
      <c r="BU2" s="63" t="s">
        <v>157</v>
      </c>
      <c r="BV2" s="63" t="s">
        <v>158</v>
      </c>
      <c r="BW2" s="63" t="s">
        <v>153</v>
      </c>
      <c r="BX2" s="63" t="s">
        <v>159</v>
      </c>
      <c r="BY2" s="63" t="s">
        <v>163</v>
      </c>
      <c r="BZ2" s="63" t="s">
        <v>176</v>
      </c>
      <c r="CA2" s="63" t="s">
        <v>164</v>
      </c>
      <c r="CB2" s="63" t="s">
        <v>165</v>
      </c>
      <c r="CC2" s="63" t="s">
        <v>166</v>
      </c>
      <c r="CD2" s="63" t="s">
        <v>46</v>
      </c>
      <c r="CE2" s="63" t="s">
        <v>51</v>
      </c>
      <c r="CF2" s="63" t="s">
        <v>52</v>
      </c>
      <c r="CG2" s="63" t="s">
        <v>53</v>
      </c>
      <c r="CH2" s="63" t="s">
        <v>54</v>
      </c>
      <c r="CI2" s="63" t="s">
        <v>82</v>
      </c>
      <c r="CJ2" s="63" t="s">
        <v>167</v>
      </c>
      <c r="CK2" s="63" t="s">
        <v>57</v>
      </c>
      <c r="CL2" s="63" t="s">
        <v>168</v>
      </c>
      <c r="CM2" s="63" t="s">
        <v>169</v>
      </c>
    </row>
    <row r="3" spans="1:91">
      <c r="A3" s="62">
        <f>'Stats input'!B4</f>
        <v>0</v>
      </c>
      <c r="B3" s="62">
        <f>'Stats input'!B5:J5</f>
        <v>0</v>
      </c>
      <c r="C3" s="62">
        <f>'Stats input'!B7</f>
        <v>0</v>
      </c>
      <c r="D3" s="62">
        <f>'Stats input'!B8</f>
        <v>0</v>
      </c>
      <c r="E3" s="61">
        <f>'Stats input'!B12</f>
        <v>0</v>
      </c>
      <c r="F3" s="61">
        <f>'Stats input'!B13</f>
        <v>0</v>
      </c>
      <c r="G3" s="61">
        <f>'Stats input'!B14</f>
        <v>0</v>
      </c>
      <c r="H3" s="61">
        <f>'Stats input'!B15</f>
        <v>0</v>
      </c>
      <c r="I3" s="61">
        <f>'Stats input'!B16</f>
        <v>0</v>
      </c>
      <c r="J3" s="64">
        <f>'Stats input'!B19</f>
        <v>0</v>
      </c>
      <c r="K3" s="64">
        <f>'Stats input'!B20</f>
        <v>0</v>
      </c>
      <c r="L3" s="64">
        <f>'Stats input'!B21</f>
        <v>0</v>
      </c>
      <c r="M3" s="64">
        <f>'Stats input'!B22</f>
        <v>0</v>
      </c>
      <c r="N3" s="64">
        <f>'Stats input'!B23</f>
        <v>0</v>
      </c>
      <c r="O3" s="64">
        <f>'Stats input'!B24</f>
        <v>0</v>
      </c>
      <c r="P3" s="64">
        <f>'Stats input'!B25</f>
        <v>0</v>
      </c>
      <c r="Q3" s="64">
        <f>'Stats input'!B26</f>
        <v>0</v>
      </c>
      <c r="R3" s="64">
        <f>'Stats input'!B27</f>
        <v>0</v>
      </c>
      <c r="S3" s="64">
        <f>'Stats input'!B28</f>
        <v>0</v>
      </c>
      <c r="T3" s="64">
        <f>'Stats input'!B29</f>
        <v>0</v>
      </c>
      <c r="U3" s="64">
        <f>'Stats input'!B30</f>
        <v>0</v>
      </c>
      <c r="V3" s="64">
        <f>'Stats input'!B31</f>
        <v>0</v>
      </c>
      <c r="W3" s="64">
        <f>'Stats input'!B33</f>
        <v>0</v>
      </c>
      <c r="X3" s="65">
        <f>'Stats input'!B37</f>
        <v>0</v>
      </c>
      <c r="Y3" s="65">
        <f>'Stats input'!B38</f>
        <v>0</v>
      </c>
      <c r="Z3" s="65">
        <f>'Stats input'!B39</f>
        <v>0</v>
      </c>
      <c r="AA3" s="65">
        <f>'Stats input'!B40</f>
        <v>0</v>
      </c>
      <c r="AB3" s="65">
        <f>'Stats input'!B41</f>
        <v>0</v>
      </c>
      <c r="AC3" s="65">
        <f>'Stats input'!B42</f>
        <v>0</v>
      </c>
      <c r="AD3" s="65">
        <f>'Stats input'!B43</f>
        <v>0</v>
      </c>
      <c r="AE3" s="65">
        <f>'Stats input'!B44</f>
        <v>0</v>
      </c>
      <c r="AF3" s="61">
        <f>'Stats input'!B47</f>
        <v>0</v>
      </c>
      <c r="AG3" s="61">
        <f>'Stats input'!B48</f>
        <v>0</v>
      </c>
      <c r="AH3" s="61">
        <f>'Stats input'!B50</f>
        <v>0</v>
      </c>
      <c r="AI3" s="64">
        <f>'Stats input'!F56</f>
        <v>0</v>
      </c>
      <c r="AJ3" s="64">
        <f>'Stats input'!F57</f>
        <v>0</v>
      </c>
      <c r="AK3" s="64">
        <f>'Stats input'!F58</f>
        <v>0</v>
      </c>
      <c r="AL3" s="64">
        <f>'Stats input'!F59</f>
        <v>0</v>
      </c>
      <c r="AM3" s="64">
        <f>'Stats input'!F60</f>
        <v>0</v>
      </c>
      <c r="AN3" s="64">
        <f>'Stats input'!F61</f>
        <v>0</v>
      </c>
      <c r="AO3" s="64">
        <f>'Stats input'!F62</f>
        <v>0</v>
      </c>
      <c r="AP3" s="64">
        <f>'Stats input'!F63</f>
        <v>0</v>
      </c>
      <c r="AQ3" s="64">
        <f>'Stats input'!F64</f>
        <v>0</v>
      </c>
      <c r="AR3" s="64">
        <f>'Stats input'!F65</f>
        <v>0</v>
      </c>
      <c r="AS3" s="61">
        <f>'Stats input'!$B71</f>
        <v>0</v>
      </c>
      <c r="AT3" s="61">
        <f>'Stats input'!$B72</f>
        <v>0</v>
      </c>
      <c r="AU3" s="61">
        <f>'Stats input'!$B73</f>
        <v>0</v>
      </c>
      <c r="AV3" s="61">
        <f>'Stats input'!$B74</f>
        <v>0</v>
      </c>
      <c r="AW3" s="64">
        <f>'Stats input'!B80</f>
        <v>0</v>
      </c>
      <c r="AX3" s="64">
        <f>'Stats input'!C80</f>
        <v>0</v>
      </c>
      <c r="AY3" s="64">
        <f>'Stats input'!D80</f>
        <v>0</v>
      </c>
      <c r="AZ3" s="64">
        <f>'Stats input'!E80</f>
        <v>0</v>
      </c>
      <c r="BA3" s="64">
        <f>'Stats input'!F80</f>
        <v>0</v>
      </c>
      <c r="BB3" s="65">
        <f>'Stats input'!B81</f>
        <v>0</v>
      </c>
      <c r="BC3" s="65">
        <f>'Stats input'!C81</f>
        <v>0</v>
      </c>
      <c r="BD3" s="65">
        <f>'Stats input'!D81</f>
        <v>0</v>
      </c>
      <c r="BE3" s="65">
        <f>'Stats input'!E81</f>
        <v>0</v>
      </c>
      <c r="BF3" s="65">
        <f>'Stats input'!F81</f>
        <v>0</v>
      </c>
      <c r="BG3" s="61">
        <f>'Stats input'!B82</f>
        <v>0</v>
      </c>
      <c r="BH3" s="61">
        <f>'Stats input'!C82</f>
        <v>0</v>
      </c>
      <c r="BI3" s="61">
        <f>'Stats input'!D82</f>
        <v>0</v>
      </c>
      <c r="BJ3" s="61">
        <f>'Stats input'!E82</f>
        <v>0</v>
      </c>
      <c r="BK3" s="61">
        <f>'Stats input'!F82</f>
        <v>0</v>
      </c>
      <c r="BL3" s="64">
        <f>'Stats input'!B86</f>
        <v>0</v>
      </c>
      <c r="BM3" s="64">
        <f>'Stats input'!B88</f>
        <v>0</v>
      </c>
      <c r="BN3" s="64">
        <f>'Stats input'!C88</f>
        <v>0</v>
      </c>
      <c r="BO3" s="64">
        <f>'Stats input'!D88</f>
        <v>0</v>
      </c>
      <c r="BP3" s="64">
        <f>'Stats input'!E88</f>
        <v>0</v>
      </c>
      <c r="BQ3" s="65">
        <f>'Stats input'!B89</f>
        <v>0</v>
      </c>
      <c r="BR3" s="65">
        <f>'Stats input'!C89</f>
        <v>0</v>
      </c>
      <c r="BS3" s="65">
        <f>'Stats input'!D89</f>
        <v>0</v>
      </c>
      <c r="BT3" s="65">
        <f>'Stats input'!E89</f>
        <v>0</v>
      </c>
      <c r="BU3" s="61">
        <f>'Stats input'!B90</f>
        <v>0</v>
      </c>
      <c r="BV3" s="61">
        <f>'Stats input'!C90</f>
        <v>0</v>
      </c>
      <c r="BW3" s="61">
        <f>'Stats input'!D90</f>
        <v>0</v>
      </c>
      <c r="BX3" s="61">
        <f>'Stats input'!E90</f>
        <v>0</v>
      </c>
      <c r="BY3" s="64">
        <f>'Stats input'!$B95</f>
        <v>0</v>
      </c>
      <c r="BZ3" s="64">
        <f>'Stats input'!$B96</f>
        <v>0</v>
      </c>
      <c r="CA3" s="64">
        <f>'Stats input'!$B97</f>
        <v>0</v>
      </c>
      <c r="CB3" s="64">
        <f>'Stats input'!$B98</f>
        <v>0</v>
      </c>
      <c r="CC3" s="64">
        <f>'Stats input'!$B99</f>
        <v>0</v>
      </c>
      <c r="CD3" s="64">
        <f>'Stats input'!$B100</f>
        <v>0</v>
      </c>
      <c r="CE3" s="65">
        <f>'Stats input'!$B105</f>
        <v>0</v>
      </c>
      <c r="CF3" s="65">
        <f>'Stats input'!$B106</f>
        <v>0</v>
      </c>
      <c r="CG3" s="65">
        <f>'Stats input'!$B107</f>
        <v>0</v>
      </c>
      <c r="CH3" s="65">
        <f>'Stats input'!$B108</f>
        <v>0</v>
      </c>
      <c r="CI3" s="65">
        <f>'Stats input'!$B109</f>
        <v>0</v>
      </c>
      <c r="CJ3" s="65">
        <f>'Stats input'!$B110</f>
        <v>0</v>
      </c>
      <c r="CK3" s="65">
        <f>'Stats input'!$B111</f>
        <v>0</v>
      </c>
      <c r="CL3" s="61">
        <f>'Stats input'!B115</f>
        <v>0</v>
      </c>
      <c r="CM3" s="61">
        <f>'Stats input'!B116</f>
        <v>0</v>
      </c>
    </row>
    <row r="4" spans="1:91">
      <c r="CA4" s="66"/>
    </row>
    <row r="5" spans="1:91">
      <c r="CA5" s="66"/>
    </row>
  </sheetData>
  <sheetProtection password="CFD3" sheet="1" objects="1" scenarios="1"/>
  <phoneticPr fontId="1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topLeftCell="A4" workbookViewId="0">
      <selection activeCell="F22" sqref="F22"/>
    </sheetView>
  </sheetViews>
  <sheetFormatPr defaultRowHeight="12.75"/>
  <sheetData>
    <row r="1" spans="1:1">
      <c r="A1" t="s">
        <v>73</v>
      </c>
    </row>
    <row r="2" spans="1:1">
      <c r="A2" t="s">
        <v>71</v>
      </c>
    </row>
    <row r="3" spans="1:1">
      <c r="A3" t="s">
        <v>72</v>
      </c>
    </row>
  </sheetData>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Stats input</vt:lpstr>
      <vt:lpstr>OU Use</vt:lpstr>
      <vt:lpstr>List</vt:lpstr>
      <vt:lpstr>Award_Types</vt:lpstr>
      <vt:lpstr>Mode</vt:lpstr>
      <vt:lpstr>'Stats input'!Print_Area</vt:lpstr>
      <vt:lpstr>Subject_areas</vt:lpstr>
    </vt:vector>
  </TitlesOfParts>
  <Company>Open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AACS-PCST OEM Windows Install</dc:creator>
  <cp:lastModifiedBy>Jennifer.Stokes</cp:lastModifiedBy>
  <cp:lastPrinted>2019-02-25T11:18:11Z</cp:lastPrinted>
  <dcterms:created xsi:type="dcterms:W3CDTF">2009-07-01T14:45:13Z</dcterms:created>
  <dcterms:modified xsi:type="dcterms:W3CDTF">2023-11-30T11:18:51Z</dcterms:modified>
</cp:coreProperties>
</file>